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definedNames>
    <definedName function="false" hidden="true" localSheetId="0" name="_xlnm._FilterDatabase" vbProcedure="false">Sheet1!$A$1:$P$62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3" authorId="0">
      <text>
        <r>
          <rPr>
            <sz val="11"/>
            <color rgb="FF000000"/>
            <rFont val="宋体"/>
            <family val="0"/>
            <charset val="134"/>
          </rPr>
          <t xml:space="preserve">Administrator:
</t>
        </r>
        <r>
          <rPr>
            <sz val="9"/>
            <rFont val="宋体"/>
            <family val="0"/>
            <charset val="134"/>
          </rPr>
          <t xml:space="preserve">没拆表，测二轮</t>
        </r>
      </text>
    </comment>
    <comment ref="A39" authorId="0">
      <text>
        <r>
          <rPr>
            <sz val="11"/>
            <color rgb="FF000000"/>
            <rFont val="宋体"/>
            <family val="0"/>
            <charset val="134"/>
          </rPr>
          <t xml:space="preserve">Administrator:
</t>
        </r>
        <r>
          <rPr>
            <sz val="9"/>
            <rFont val="宋体"/>
            <family val="0"/>
            <charset val="134"/>
          </rPr>
          <t xml:space="preserve">测第二轮</t>
        </r>
      </text>
    </comment>
    <comment ref="A47" authorId="0">
      <text>
        <r>
          <rPr>
            <sz val="11"/>
            <color rgb="FF000000"/>
            <rFont val="宋体"/>
            <family val="0"/>
            <charset val="134"/>
          </rPr>
          <t xml:space="preserve">Administrator:
</t>
        </r>
        <r>
          <rPr>
            <sz val="9"/>
            <rFont val="宋体"/>
            <family val="0"/>
            <charset val="134"/>
          </rPr>
          <t xml:space="preserve">重新测</t>
        </r>
      </text>
    </comment>
    <comment ref="P2" authorId="0">
      <text>
        <r>
          <rPr>
            <sz val="11"/>
            <color rgb="FF000000"/>
            <rFont val="宋体"/>
            <family val="0"/>
            <charset val="134"/>
          </rPr>
          <t xml:space="preserve">Administrator:
</t>
        </r>
        <r>
          <rPr>
            <sz val="9"/>
            <rFont val="宋体"/>
            <family val="0"/>
            <charset val="134"/>
          </rPr>
          <t xml:space="preserve">误差在6-8%</t>
        </r>
      </text>
    </comment>
    <comment ref="P20" authorId="0">
      <text>
        <r>
          <rPr>
            <sz val="11"/>
            <color rgb="FF000000"/>
            <rFont val="宋体"/>
            <family val="0"/>
            <charset val="134"/>
          </rPr>
          <t xml:space="preserve">莫金海</t>
        </r>
        <r>
          <rPr>
            <b val="true"/>
            <sz val="9"/>
            <rFont val="Tahoma"/>
            <family val="0"/>
            <charset val="134"/>
          </rPr>
          <t xml:space="preserve">:
</t>
        </r>
        <r>
          <rPr>
            <sz val="9"/>
            <rFont val="宋体"/>
            <family val="0"/>
            <charset val="134"/>
          </rPr>
          <t xml:space="preserve">第一轮没拆到表，所以测了第二轮。</t>
        </r>
      </text>
    </comment>
  </commentList>
</comments>
</file>

<file path=xl/sharedStrings.xml><?xml version="1.0" encoding="utf-8"?>
<sst xmlns="http://schemas.openxmlformats.org/spreadsheetml/2006/main" count="210" uniqueCount="56">
  <si>
    <t xml:space="preserve">机头电表核对表</t>
  </si>
  <si>
    <t xml:space="preserve">机台号</t>
  </si>
  <si>
    <t xml:space="preserve">生产批号</t>
  </si>
  <si>
    <t xml:space="preserve">机头电表型号</t>
  </si>
  <si>
    <t xml:space="preserve">核对电表表号0.5</t>
  </si>
  <si>
    <t xml:space="preserve">终止抄表时间</t>
  </si>
  <si>
    <t xml:space="preserve">开机时间</t>
  </si>
  <si>
    <t xml:space="preserve">机头电表起始读数</t>
  </si>
  <si>
    <t xml:space="preserve">核对电表起始读数</t>
  </si>
  <si>
    <t xml:space="preserve">预计停机日期</t>
  </si>
  <si>
    <t xml:space="preserve">机头电表终止读数</t>
  </si>
  <si>
    <t xml:space="preserve">核对电表终止读数</t>
  </si>
  <si>
    <t xml:space="preserve">机头表度数</t>
  </si>
  <si>
    <t xml:space="preserve">核对表度数</t>
  </si>
  <si>
    <t xml:space="preserve">机头与校对表差异度数</t>
  </si>
  <si>
    <t xml:space="preserve">差异比</t>
  </si>
  <si>
    <t xml:space="preserve">T22020-2D</t>
  </si>
  <si>
    <t xml:space="preserve">SCD125SC</t>
  </si>
  <si>
    <t xml:space="preserve">1#</t>
  </si>
  <si>
    <t xml:space="preserve">2020.12.10</t>
  </si>
  <si>
    <t xml:space="preserve">T230130-2J</t>
  </si>
  <si>
    <t xml:space="preserve">4#</t>
  </si>
  <si>
    <t xml:space="preserve">2020.12.11</t>
  </si>
  <si>
    <t xml:space="preserve">2020.12.17</t>
  </si>
  <si>
    <t xml:space="preserve">T230162MJ</t>
  </si>
  <si>
    <t xml:space="preserve">3#</t>
  </si>
  <si>
    <t xml:space="preserve">2020.12.18</t>
  </si>
  <si>
    <t xml:space="preserve">T240102-1J</t>
  </si>
  <si>
    <t xml:space="preserve">6#</t>
  </si>
  <si>
    <t xml:space="preserve">2020.12.12</t>
  </si>
  <si>
    <t xml:space="preserve">T230130-1J</t>
  </si>
  <si>
    <t xml:space="preserve">5#</t>
  </si>
  <si>
    <t xml:space="preserve">H230138</t>
  </si>
  <si>
    <t xml:space="preserve">2020.12.19</t>
  </si>
  <si>
    <t xml:space="preserve">T33010J</t>
  </si>
  <si>
    <t xml:space="preserve">T240102-1</t>
  </si>
  <si>
    <t xml:space="preserve">2#</t>
  </si>
  <si>
    <t xml:space="preserve">T21277J</t>
  </si>
  <si>
    <t xml:space="preserve">T230130-2AJ</t>
  </si>
  <si>
    <t xml:space="preserve">T22049-2D</t>
  </si>
  <si>
    <t xml:space="preserve">T22069DJ</t>
  </si>
  <si>
    <t xml:space="preserve">T22020-3DJ</t>
  </si>
  <si>
    <t xml:space="preserve">T22049-2M</t>
  </si>
  <si>
    <t xml:space="preserve">T230130-2A</t>
  </si>
  <si>
    <t xml:space="preserve">T230165-1D</t>
  </si>
  <si>
    <t xml:space="preserve">T22020-2LJ</t>
  </si>
  <si>
    <t xml:space="preserve">T230121-1</t>
  </si>
  <si>
    <t xml:space="preserve">T230121-1J</t>
  </si>
  <si>
    <t xml:space="preserve">T230130-2</t>
  </si>
  <si>
    <t xml:space="preserve">H22030-1</t>
  </si>
  <si>
    <t xml:space="preserve">T240125</t>
  </si>
  <si>
    <t xml:space="preserve">最大差异</t>
  </si>
  <si>
    <t xml:space="preserve">最小差异</t>
  </si>
  <si>
    <t xml:space="preserve">平均差异</t>
  </si>
  <si>
    <t xml:space="preserve">标准差</t>
  </si>
  <si>
    <r>
      <rPr>
        <sz val="24"/>
        <color rgb="FF000000"/>
        <rFont val="宋体"/>
        <family val="0"/>
        <charset val="134"/>
      </rPr>
      <t xml:space="preserve">假定测量偏差是正态分布，查表可知：
偏差在 8.13%</t>
    </r>
    <r>
      <rPr>
        <sz val="24"/>
        <color rgb="FF000000"/>
        <rFont val="宋体"/>
        <family val="0"/>
        <charset val="1"/>
      </rPr>
      <t xml:space="preserve">±1.12% = [7.01%, 9.25%]</t>
    </r>
    <r>
      <rPr>
        <sz val="24"/>
        <color rgb="FF000000"/>
        <rFont val="宋体"/>
        <family val="0"/>
        <charset val="134"/>
      </rPr>
      <t xml:space="preserve">范围内的约占</t>
    </r>
    <r>
      <rPr>
        <sz val="24"/>
        <color rgb="FF000000"/>
        <rFont val="宋体"/>
        <family val="0"/>
        <charset val="1"/>
      </rPr>
      <t xml:space="preserve">68.3%
</t>
    </r>
    <r>
      <rPr>
        <sz val="24"/>
        <color rgb="FF000000"/>
        <rFont val="宋体"/>
        <family val="0"/>
        <charset val="134"/>
      </rPr>
      <t xml:space="preserve">偏差在 </t>
    </r>
    <r>
      <rPr>
        <sz val="24"/>
        <color rgb="FF000000"/>
        <rFont val="宋体"/>
        <family val="0"/>
        <charset val="1"/>
      </rPr>
      <t xml:space="preserve">8.13%</t>
    </r>
    <r>
      <rPr>
        <sz val="24"/>
        <color rgb="FF000000"/>
        <rFont val="宋体"/>
        <family val="0"/>
        <charset val="134"/>
      </rPr>
      <t xml:space="preserve">±1.12% * 2 = [5.89%, 10.37%]范围内的约占95.4%</t>
    </r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</si>
</sst>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_ "/>
    <numFmt numFmtId="166" formatCode="0.00%"/>
    <numFmt numFmtId="167" formatCode="m\月d\日"/>
    <numFmt numFmtId="168" formatCode="yyyy\-m\-d\ h:mm"/>
    <numFmt numFmtId="169" formatCode="h:mm"/>
    <numFmt numFmtId="170" formatCode="yyyy\-m\-d"/>
    <numFmt numFmtId="171" formatCode="0.0_ "/>
  </numFmts>
  <fonts count="16">
    <font>
      <sz val="11"/>
      <color rgb="FF000000"/>
      <name val="宋体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8"/>
      <color rgb="FF000000"/>
      <name val="宋体"/>
      <family val="0"/>
      <charset val="134"/>
    </font>
    <font>
      <b val="true"/>
      <sz val="11"/>
      <color rgb="FF000000"/>
      <name val="宋体"/>
      <family val="0"/>
      <charset val="134"/>
    </font>
    <font>
      <sz val="11"/>
      <name val="宋体"/>
      <family val="0"/>
      <charset val="134"/>
    </font>
    <font>
      <sz val="10.5"/>
      <color rgb="FF000000"/>
      <name val="Arial"/>
      <family val="0"/>
      <charset val="1"/>
    </font>
    <font>
      <sz val="12"/>
      <color rgb="FF000000"/>
      <name val="宋体"/>
      <family val="0"/>
      <charset val="134"/>
    </font>
    <font>
      <sz val="10.5"/>
      <name val="Arial"/>
      <family val="0"/>
      <charset val="1"/>
    </font>
    <font>
      <sz val="9"/>
      <color rgb="FF000000"/>
      <name val="Verdana"/>
      <family val="0"/>
      <charset val="1"/>
    </font>
    <font>
      <sz val="24"/>
      <color rgb="FF000000"/>
      <name val="宋体"/>
      <family val="0"/>
      <charset val="134"/>
    </font>
    <font>
      <sz val="24"/>
      <color rgb="FF000000"/>
      <name val="宋体"/>
      <family val="0"/>
      <charset val="1"/>
    </font>
    <font>
      <sz val="9"/>
      <name val="宋体"/>
      <family val="0"/>
      <charset val="134"/>
    </font>
    <font>
      <b val="true"/>
      <sz val="9"/>
      <name val="Tahoma"/>
      <family val="0"/>
      <charset val="134"/>
    </font>
    <font>
      <sz val="10"/>
      <name val="微软雅黑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C0006"/>
      </patternFill>
    </fill>
    <fill>
      <patternFill patternType="solid">
        <fgColor rgb="FF92D050"/>
        <bgColor rgb="FFB3B3B3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1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71" fontId="0" fillId="4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tx>
            <c:strRef>
              <c:f>Sheet1!$P$2</c:f>
              <c:strCache>
                <c:ptCount val="1"/>
                <c:pt idx="0">
                  <c:v>差异比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Sheet1!$P$3:$P$62</c:f>
              <c:numCache>
                <c:formatCode>General</c:formatCode>
                <c:ptCount val="60"/>
                <c:pt idx="0">
                  <c:v>0.0633739958345211</c:v>
                </c:pt>
                <c:pt idx="1">
                  <c:v>0.0759859591162731</c:v>
                </c:pt>
                <c:pt idx="2">
                  <c:v>0.0937669376693136</c:v>
                </c:pt>
                <c:pt idx="3">
                  <c:v>0.0768904218625599</c:v>
                </c:pt>
                <c:pt idx="4">
                  <c:v>0.0857902973395927</c:v>
                </c:pt>
                <c:pt idx="5">
                  <c:v>0.0747836466726051</c:v>
                </c:pt>
                <c:pt idx="6">
                  <c:v>0.0787226965295144</c:v>
                </c:pt>
                <c:pt idx="7">
                  <c:v>0.0834151128557627</c:v>
                </c:pt>
                <c:pt idx="8">
                  <c:v>0.11028632025455</c:v>
                </c:pt>
                <c:pt idx="9">
                  <c:v>0.10550887021472</c:v>
                </c:pt>
                <c:pt idx="10">
                  <c:v>0.0702187324733497</c:v>
                </c:pt>
                <c:pt idx="11">
                  <c:v>0.0675054622165457</c:v>
                </c:pt>
                <c:pt idx="12">
                  <c:v>0.067382182052925</c:v>
                </c:pt>
                <c:pt idx="13">
                  <c:v>0.0770223943724537</c:v>
                </c:pt>
                <c:pt idx="14">
                  <c:v>0.0993449781659502</c:v>
                </c:pt>
                <c:pt idx="15">
                  <c:v>0.0756675315978851</c:v>
                </c:pt>
                <c:pt idx="16">
                  <c:v>0.0702553260692873</c:v>
                </c:pt>
                <c:pt idx="17">
                  <c:v>0.0685795364969385</c:v>
                </c:pt>
                <c:pt idx="18">
                  <c:v>0.0991745569313095</c:v>
                </c:pt>
                <c:pt idx="19">
                  <c:v>0.0811200144053213</c:v>
                </c:pt>
                <c:pt idx="20">
                  <c:v>0.0845994188459894</c:v>
                </c:pt>
                <c:pt idx="21">
                  <c:v>0.0858398571624848</c:v>
                </c:pt>
                <c:pt idx="22">
                  <c:v>0.0931838492160049</c:v>
                </c:pt>
                <c:pt idx="23">
                  <c:v>0.0781008225425735</c:v>
                </c:pt>
                <c:pt idx="24">
                  <c:v>0.0714603207166708</c:v>
                </c:pt>
                <c:pt idx="25">
                  <c:v>0.0682150537634434</c:v>
                </c:pt>
                <c:pt idx="26">
                  <c:v>0.0843271524197817</c:v>
                </c:pt>
                <c:pt idx="27">
                  <c:v>0.0891564368901625</c:v>
                </c:pt>
                <c:pt idx="28">
                  <c:v>0.0894335872805703</c:v>
                </c:pt>
                <c:pt idx="29">
                  <c:v>0.116133082234777</c:v>
                </c:pt>
                <c:pt idx="30">
                  <c:v>0.0894886363636101</c:v>
                </c:pt>
                <c:pt idx="31">
                  <c:v>0.0846147902017086</c:v>
                </c:pt>
                <c:pt idx="32">
                  <c:v>0.078854766474708</c:v>
                </c:pt>
                <c:pt idx="33">
                  <c:v>0.0883689037455864</c:v>
                </c:pt>
                <c:pt idx="34">
                  <c:v>0.080657999469339</c:v>
                </c:pt>
                <c:pt idx="35">
                  <c:v>0.0817818886122142</c:v>
                </c:pt>
                <c:pt idx="36">
                  <c:v>0.10930878269758</c:v>
                </c:pt>
                <c:pt idx="37">
                  <c:v>0.0809599756968224</c:v>
                </c:pt>
                <c:pt idx="38">
                  <c:v>0.088330166585668</c:v>
                </c:pt>
                <c:pt idx="39">
                  <c:v>0.0742929506120726</c:v>
                </c:pt>
                <c:pt idx="40">
                  <c:v>0.0758499313186933</c:v>
                </c:pt>
                <c:pt idx="41">
                  <c:v>0.0804776739356064</c:v>
                </c:pt>
                <c:pt idx="42">
                  <c:v>0.0759850851557086</c:v>
                </c:pt>
                <c:pt idx="43">
                  <c:v>0.0722149410222881</c:v>
                </c:pt>
                <c:pt idx="44">
                  <c:v>0.0716434798261568</c:v>
                </c:pt>
                <c:pt idx="45">
                  <c:v>0.0813882309104785</c:v>
                </c:pt>
                <c:pt idx="46">
                  <c:v>0.0649919762992529</c:v>
                </c:pt>
                <c:pt idx="47">
                  <c:v>0.0803735334024908</c:v>
                </c:pt>
                <c:pt idx="48">
                  <c:v>0.0822080075811473</c:v>
                </c:pt>
                <c:pt idx="49">
                  <c:v>0.0818945403639901</c:v>
                </c:pt>
                <c:pt idx="50">
                  <c:v>0.0728344949069391</c:v>
                </c:pt>
                <c:pt idx="51">
                  <c:v>0.0678020054114498</c:v>
                </c:pt>
                <c:pt idx="52">
                  <c:v>0.07607817800032</c:v>
                </c:pt>
                <c:pt idx="53">
                  <c:v>0.0833911305128413</c:v>
                </c:pt>
                <c:pt idx="54">
                  <c:v>0.0780719619823475</c:v>
                </c:pt>
                <c:pt idx="55">
                  <c:v>0.0861093143596504</c:v>
                </c:pt>
                <c:pt idx="56">
                  <c:v>0.0856039963668619</c:v>
                </c:pt>
                <c:pt idx="57">
                  <c:v>0.0716761623968995</c:v>
                </c:pt>
                <c:pt idx="58">
                  <c:v>0.0761059473058759</c:v>
                </c:pt>
                <c:pt idx="59">
                  <c:v>0.0708118516678341</c:v>
                </c:pt>
              </c:numCache>
            </c:numRef>
          </c:yVal>
          <c:smooth val="0"/>
        </c:ser>
        <c:axId val="92770857"/>
        <c:axId val="40193213"/>
      </c:scatterChart>
      <c:valAx>
        <c:axId val="9277085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0193213"/>
        <c:crosses val="autoZero"/>
        <c:crossBetween val="midCat"/>
      </c:valAx>
      <c:valAx>
        <c:axId val="4019321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77085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38880</xdr:colOff>
      <xdr:row>67</xdr:row>
      <xdr:rowOff>7200</xdr:rowOff>
    </xdr:from>
    <xdr:to>
      <xdr:col>15</xdr:col>
      <xdr:colOff>1077840</xdr:colOff>
      <xdr:row>95</xdr:row>
      <xdr:rowOff>32040</xdr:rowOff>
    </xdr:to>
    <xdr:graphicFrame>
      <xdr:nvGraphicFramePr>
        <xdr:cNvPr id="0" name=""/>
        <xdr:cNvGraphicFramePr/>
      </xdr:nvGraphicFramePr>
      <xdr:xfrm>
        <a:off x="1270440" y="20439360"/>
        <a:ext cx="12215880" cy="4932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A1" activeCellId="0" sqref="A1"/>
    </sheetView>
  </sheetViews>
  <sheetFormatPr defaultColWidth="9.00390625" defaultRowHeight="13.8" zeroHeight="false" outlineLevelRow="0" outlineLevelCol="0"/>
  <cols>
    <col collapsed="false" customWidth="true" hidden="false" outlineLevel="0" max="1" min="1" style="1" width="6.76"/>
    <col collapsed="false" customWidth="true" hidden="false" outlineLevel="0" max="2" min="2" style="2" width="10.88"/>
    <col collapsed="false" customWidth="true" hidden="false" outlineLevel="0" max="3" min="3" style="1" width="10.95"/>
    <col collapsed="false" customWidth="true" hidden="false" outlineLevel="0" max="4" min="4" style="2" width="8.76"/>
    <col collapsed="false" customWidth="true" hidden="false" outlineLevel="0" max="5" min="5" style="1" width="18.62"/>
    <col collapsed="false" customWidth="true" hidden="false" outlineLevel="0" max="6" min="6" style="1" width="20.51"/>
    <col collapsed="false" customWidth="true" hidden="false" outlineLevel="0" max="7" min="7" style="1" width="10.95"/>
    <col collapsed="false" customWidth="true" hidden="false" outlineLevel="0" max="8" min="8" style="1" width="11.2"/>
    <col collapsed="false" customWidth="true" hidden="false" outlineLevel="0" max="9" min="9" style="1" width="9.5"/>
    <col collapsed="false" customWidth="true" hidden="false" outlineLevel="0" max="10" min="10" style="1" width="18.92"/>
    <col collapsed="false" customWidth="true" hidden="false" outlineLevel="0" max="11" min="11" style="1" width="9.5"/>
    <col collapsed="false" customWidth="true" hidden="false" outlineLevel="0" max="12" min="12" style="1" width="10.15"/>
    <col collapsed="false" customWidth="true" hidden="false" outlineLevel="0" max="13" min="13" style="3" width="9.26"/>
    <col collapsed="false" customWidth="true" hidden="false" outlineLevel="0" max="14" min="14" style="4" width="11.88"/>
    <col collapsed="false" customWidth="true" hidden="false" outlineLevel="0" max="15" min="15" style="5" width="9.84"/>
    <col collapsed="false" customWidth="true" hidden="false" outlineLevel="0" max="16" min="16" style="6" width="16.14"/>
    <col collapsed="false" customWidth="false" hidden="false" outlineLevel="0" max="1019" min="17" style="1" width="9"/>
    <col collapsed="false" customWidth="true" hidden="false" outlineLevel="0" max="1024" min="1020" style="0" width="11.64"/>
  </cols>
  <sheetData>
    <row r="1" customFormat="false" ht="48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3" customFormat="true" ht="42" hidden="false" customHeight="true" outlineLevel="0" collapsed="false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5</v>
      </c>
      <c r="K2" s="8" t="s">
        <v>10</v>
      </c>
      <c r="L2" s="9" t="s">
        <v>11</v>
      </c>
      <c r="M2" s="10" t="s">
        <v>12</v>
      </c>
      <c r="N2" s="9" t="s">
        <v>13</v>
      </c>
      <c r="O2" s="11" t="s">
        <v>14</v>
      </c>
      <c r="P2" s="12" t="s">
        <v>15</v>
      </c>
      <c r="AMF2" s="0"/>
      <c r="AMG2" s="0"/>
      <c r="AMH2" s="0"/>
      <c r="AMI2" s="0"/>
      <c r="AMJ2" s="0"/>
    </row>
    <row r="3" customFormat="false" ht="24.95" hidden="false" customHeight="true" outlineLevel="0" collapsed="false">
      <c r="A3" s="14" t="n">
        <v>3117</v>
      </c>
      <c r="B3" s="15" t="s">
        <v>16</v>
      </c>
      <c r="C3" s="16" t="s">
        <v>17</v>
      </c>
      <c r="D3" s="15" t="s">
        <v>18</v>
      </c>
      <c r="E3" s="15" t="s">
        <v>19</v>
      </c>
      <c r="F3" s="15" t="s">
        <v>19</v>
      </c>
      <c r="G3" s="17" t="n">
        <v>79109.1</v>
      </c>
      <c r="H3" s="17" t="n">
        <v>278097.1</v>
      </c>
      <c r="I3" s="18" t="n">
        <v>44189</v>
      </c>
      <c r="J3" s="19" t="n">
        <v>44192.3645833333</v>
      </c>
      <c r="K3" s="15" t="n">
        <v>80181.3</v>
      </c>
      <c r="L3" s="15" t="n">
        <v>279105.4</v>
      </c>
      <c r="M3" s="20" t="n">
        <f aca="false">K3-G3</f>
        <v>1072.2</v>
      </c>
      <c r="N3" s="15" t="n">
        <f aca="false">L3-H3</f>
        <v>1008.30000000005</v>
      </c>
      <c r="O3" s="20" t="n">
        <f aca="false">M3-N3</f>
        <v>63.8999999999505</v>
      </c>
      <c r="P3" s="21" t="n">
        <f aca="false">O3/N3</f>
        <v>0.0633739958345211</v>
      </c>
    </row>
    <row r="4" customFormat="false" ht="24.95" hidden="false" customHeight="true" outlineLevel="0" collapsed="false">
      <c r="A4" s="22" t="n">
        <v>6013</v>
      </c>
      <c r="B4" s="15" t="s">
        <v>20</v>
      </c>
      <c r="C4" s="16" t="s">
        <v>17</v>
      </c>
      <c r="D4" s="15" t="s">
        <v>21</v>
      </c>
      <c r="E4" s="15" t="s">
        <v>22</v>
      </c>
      <c r="F4" s="15" t="s">
        <v>23</v>
      </c>
      <c r="G4" s="17" t="n">
        <v>74689</v>
      </c>
      <c r="H4" s="17" t="n">
        <v>350872.2</v>
      </c>
      <c r="I4" s="18" t="n">
        <v>44188</v>
      </c>
      <c r="J4" s="19" t="n">
        <v>44194.3548611111</v>
      </c>
      <c r="K4" s="15" t="n">
        <v>75731.2</v>
      </c>
      <c r="L4" s="23" t="n">
        <v>351840.8</v>
      </c>
      <c r="M4" s="24" t="n">
        <f aca="false">K4-G4</f>
        <v>1042.2</v>
      </c>
      <c r="N4" s="23" t="n">
        <f aca="false">L4-H4</f>
        <v>968.599999999977</v>
      </c>
      <c r="O4" s="24" t="n">
        <f aca="false">M4-N4</f>
        <v>73.6000000000204</v>
      </c>
      <c r="P4" s="25" t="n">
        <f aca="false">O4/N4</f>
        <v>0.0759859591162731</v>
      </c>
    </row>
    <row r="5" s="34" customFormat="true" ht="24.95" hidden="false" customHeight="true" outlineLevel="0" collapsed="false">
      <c r="A5" s="14" t="n">
        <v>1023</v>
      </c>
      <c r="B5" s="26" t="s">
        <v>24</v>
      </c>
      <c r="C5" s="27" t="s">
        <v>17</v>
      </c>
      <c r="D5" s="26" t="s">
        <v>25</v>
      </c>
      <c r="E5" s="26" t="s">
        <v>26</v>
      </c>
      <c r="F5" s="26" t="s">
        <v>26</v>
      </c>
      <c r="G5" s="28" t="n">
        <v>91999.1</v>
      </c>
      <c r="H5" s="28" t="n">
        <v>174475.5</v>
      </c>
      <c r="I5" s="29" t="n">
        <v>44195</v>
      </c>
      <c r="J5" s="30" t="n">
        <v>44196.6236111111</v>
      </c>
      <c r="K5" s="26" t="n">
        <v>92200.9</v>
      </c>
      <c r="L5" s="31" t="n">
        <v>174660</v>
      </c>
      <c r="M5" s="32" t="n">
        <f aca="false">K5-G5</f>
        <v>201.799999999988</v>
      </c>
      <c r="N5" s="31" t="n">
        <f aca="false">L5-H5</f>
        <v>184.5</v>
      </c>
      <c r="O5" s="32" t="n">
        <f aca="false">M5-N5</f>
        <v>17.2999999999884</v>
      </c>
      <c r="P5" s="33" t="n">
        <f aca="false">O5/N5</f>
        <v>0.0937669376693136</v>
      </c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22" t="n">
        <v>1017</v>
      </c>
      <c r="B6" s="15" t="s">
        <v>27</v>
      </c>
      <c r="C6" s="16" t="s">
        <v>17</v>
      </c>
      <c r="D6" s="15" t="s">
        <v>28</v>
      </c>
      <c r="E6" s="15" t="s">
        <v>29</v>
      </c>
      <c r="F6" s="35" t="n">
        <v>44182.4277777778</v>
      </c>
      <c r="G6" s="16" t="n">
        <v>99292.5</v>
      </c>
      <c r="H6" s="16" t="n">
        <v>302039.8</v>
      </c>
      <c r="I6" s="36" t="n">
        <v>44186</v>
      </c>
      <c r="J6" s="19" t="n">
        <v>44192.3472222222</v>
      </c>
      <c r="K6" s="15" t="n">
        <v>101321.9</v>
      </c>
      <c r="L6" s="15" t="n">
        <v>303924.3</v>
      </c>
      <c r="M6" s="20" t="n">
        <f aca="false">K6-G6</f>
        <v>2029.39999999999</v>
      </c>
      <c r="N6" s="15" t="n">
        <f aca="false">L6-H6</f>
        <v>1884.5</v>
      </c>
      <c r="O6" s="20" t="n">
        <f aca="false">M6-N6</f>
        <v>144.899999999994</v>
      </c>
      <c r="P6" s="21" t="n">
        <f aca="false">O6/N6</f>
        <v>0.0768904218625599</v>
      </c>
    </row>
    <row r="7" customFormat="false" ht="24.95" hidden="false" customHeight="true" outlineLevel="0" collapsed="false">
      <c r="A7" s="22" t="n">
        <v>2053</v>
      </c>
      <c r="B7" s="15" t="s">
        <v>30</v>
      </c>
      <c r="C7" s="16" t="s">
        <v>17</v>
      </c>
      <c r="D7" s="15" t="s">
        <v>31</v>
      </c>
      <c r="E7" s="15" t="s">
        <v>29</v>
      </c>
      <c r="F7" s="37" t="n">
        <v>44180.3965277778</v>
      </c>
      <c r="G7" s="16" t="n">
        <v>84260.5</v>
      </c>
      <c r="H7" s="16" t="n">
        <v>350581</v>
      </c>
      <c r="I7" s="36" t="n">
        <v>44184</v>
      </c>
      <c r="J7" s="38" t="n">
        <v>0.649305555555556</v>
      </c>
      <c r="K7" s="15" t="n">
        <v>85648.14</v>
      </c>
      <c r="L7" s="15" t="n">
        <v>351859</v>
      </c>
      <c r="M7" s="20" t="n">
        <f aca="false">K7-G7</f>
        <v>1387.64</v>
      </c>
      <c r="N7" s="15" t="n">
        <f aca="false">L7-H7</f>
        <v>1278</v>
      </c>
      <c r="O7" s="20" t="n">
        <f aca="false">M7-N7</f>
        <v>109.639999999999</v>
      </c>
      <c r="P7" s="21" t="n">
        <f aca="false">O7/N7</f>
        <v>0.0857902973395927</v>
      </c>
    </row>
    <row r="8" customFormat="false" ht="24.95" hidden="false" customHeight="true" outlineLevel="0" collapsed="false">
      <c r="A8" s="22" t="n">
        <v>2107</v>
      </c>
      <c r="B8" s="15" t="s">
        <v>32</v>
      </c>
      <c r="C8" s="16" t="s">
        <v>17</v>
      </c>
      <c r="D8" s="15" t="s">
        <v>31</v>
      </c>
      <c r="E8" s="15" t="s">
        <v>33</v>
      </c>
      <c r="F8" s="35" t="n">
        <v>44184.8229166667</v>
      </c>
      <c r="G8" s="16" t="n">
        <v>73906.38</v>
      </c>
      <c r="H8" s="16" t="n">
        <v>351860</v>
      </c>
      <c r="I8" s="36" t="n">
        <v>44197</v>
      </c>
      <c r="J8" s="19" t="n">
        <v>44197.3583333333</v>
      </c>
      <c r="K8" s="15" t="n">
        <v>74626.7</v>
      </c>
      <c r="L8" s="15" t="n">
        <v>352530.2</v>
      </c>
      <c r="M8" s="20" t="n">
        <f aca="false">K8-G8</f>
        <v>720.319999999992</v>
      </c>
      <c r="N8" s="15" t="n">
        <f aca="false">L8-H8</f>
        <v>670.200000000012</v>
      </c>
      <c r="O8" s="20" t="n">
        <f aca="false">M8-N8</f>
        <v>50.1199999999808</v>
      </c>
      <c r="P8" s="21" t="n">
        <f aca="false">O8/N8</f>
        <v>0.0747836466726051</v>
      </c>
    </row>
    <row r="9" customFormat="false" ht="24.95" hidden="false" customHeight="true" outlineLevel="0" collapsed="false">
      <c r="A9" s="22" t="n">
        <v>1008</v>
      </c>
      <c r="B9" s="15" t="s">
        <v>27</v>
      </c>
      <c r="C9" s="16" t="s">
        <v>17</v>
      </c>
      <c r="D9" s="15" t="s">
        <v>28</v>
      </c>
      <c r="E9" s="39" t="n">
        <v>44192</v>
      </c>
      <c r="F9" s="35" t="n">
        <v>44192.5006944444</v>
      </c>
      <c r="G9" s="16" t="n">
        <v>91601</v>
      </c>
      <c r="H9" s="16" t="n">
        <v>303924.5</v>
      </c>
      <c r="I9" s="36" t="n">
        <v>44196</v>
      </c>
      <c r="J9" s="19" t="n">
        <v>44196.6743055556</v>
      </c>
      <c r="K9" s="15" t="n">
        <v>92573.9</v>
      </c>
      <c r="L9" s="15" t="n">
        <v>304826.4</v>
      </c>
      <c r="M9" s="20" t="n">
        <f aca="false">K9-G9</f>
        <v>972.899999999994</v>
      </c>
      <c r="N9" s="15" t="n">
        <f aca="false">L9-H9</f>
        <v>901.900000000023</v>
      </c>
      <c r="O9" s="20" t="n">
        <f aca="false">M9-N9</f>
        <v>70.9999999999709</v>
      </c>
      <c r="P9" s="21" t="n">
        <f aca="false">O9/N9</f>
        <v>0.0787226965295144</v>
      </c>
    </row>
    <row r="10" customFormat="false" ht="24.95" hidden="false" customHeight="true" outlineLevel="0" collapsed="false">
      <c r="A10" s="22" t="n">
        <v>4011</v>
      </c>
      <c r="B10" s="15" t="s">
        <v>34</v>
      </c>
      <c r="C10" s="16" t="s">
        <v>17</v>
      </c>
      <c r="D10" s="15" t="s">
        <v>21</v>
      </c>
      <c r="E10" s="39" t="n">
        <v>44191</v>
      </c>
      <c r="F10" s="35" t="n">
        <v>44191.7340277778</v>
      </c>
      <c r="G10" s="16" t="n">
        <v>83681.8</v>
      </c>
      <c r="H10" s="16" t="n">
        <v>351840.9</v>
      </c>
      <c r="I10" s="36" t="n">
        <v>43834</v>
      </c>
      <c r="J10" s="40" t="n">
        <v>44201.3472222222</v>
      </c>
      <c r="K10" s="15" t="n">
        <v>84454.6</v>
      </c>
      <c r="L10" s="15" t="n">
        <v>352554.2</v>
      </c>
      <c r="M10" s="20" t="n">
        <f aca="false">K10-G10</f>
        <v>772.800000000003</v>
      </c>
      <c r="N10" s="15" t="n">
        <f aca="false">L10-H10</f>
        <v>713.299999999988</v>
      </c>
      <c r="O10" s="20" t="n">
        <f aca="false">M10-N10</f>
        <v>59.5000000000146</v>
      </c>
      <c r="P10" s="21" t="n">
        <f aca="false">O10/N10</f>
        <v>0.0834151128557627</v>
      </c>
    </row>
    <row r="11" customFormat="false" ht="24.95" hidden="false" customHeight="true" outlineLevel="0" collapsed="false">
      <c r="A11" s="14" t="n">
        <v>1023</v>
      </c>
      <c r="B11" s="26" t="s">
        <v>24</v>
      </c>
      <c r="C11" s="27" t="s">
        <v>17</v>
      </c>
      <c r="D11" s="26" t="s">
        <v>25</v>
      </c>
      <c r="E11" s="26" t="s">
        <v>26</v>
      </c>
      <c r="F11" s="35" t="n">
        <v>44191.7888888889</v>
      </c>
      <c r="G11" s="26" t="n">
        <v>92200.9</v>
      </c>
      <c r="H11" s="26" t="n">
        <v>174660</v>
      </c>
      <c r="I11" s="41" t="n">
        <v>44195</v>
      </c>
      <c r="J11" s="42" t="n">
        <v>44196.6229166667</v>
      </c>
      <c r="K11" s="26" t="n">
        <v>92829.1</v>
      </c>
      <c r="L11" s="26" t="n">
        <v>175225.8</v>
      </c>
      <c r="M11" s="43" t="n">
        <f aca="false">K11-G11</f>
        <v>628.200000000012</v>
      </c>
      <c r="N11" s="26" t="n">
        <f aca="false">L11-H11</f>
        <v>565.799999999988</v>
      </c>
      <c r="O11" s="43" t="n">
        <f aca="false">M11-N11</f>
        <v>62.4000000000233</v>
      </c>
      <c r="P11" s="33" t="n">
        <f aca="false">O11/N11</f>
        <v>0.11028632025455</v>
      </c>
    </row>
    <row r="12" customFormat="false" ht="24.95" hidden="false" customHeight="true" outlineLevel="0" collapsed="false">
      <c r="A12" s="22" t="n">
        <v>1023</v>
      </c>
      <c r="B12" s="26" t="s">
        <v>24</v>
      </c>
      <c r="C12" s="27" t="s">
        <v>17</v>
      </c>
      <c r="D12" s="26" t="s">
        <v>25</v>
      </c>
      <c r="E12" s="30" t="n">
        <v>44196.6229166667</v>
      </c>
      <c r="F12" s="30" t="n">
        <v>44197.5125</v>
      </c>
      <c r="G12" s="26" t="n">
        <v>92829.1</v>
      </c>
      <c r="H12" s="26" t="n">
        <v>175225.8</v>
      </c>
      <c r="I12" s="41" t="n">
        <v>44202</v>
      </c>
      <c r="J12" s="30" t="n">
        <v>44202.7902777778</v>
      </c>
      <c r="K12" s="26" t="n">
        <v>93657.9</v>
      </c>
      <c r="L12" s="26" t="n">
        <v>175975.5</v>
      </c>
      <c r="M12" s="43" t="n">
        <f aca="false">K12-G12</f>
        <v>828.799999999988</v>
      </c>
      <c r="N12" s="26" t="n">
        <f aca="false">L12-H12</f>
        <v>749.700000000012</v>
      </c>
      <c r="O12" s="43" t="n">
        <f aca="false">M12-N12</f>
        <v>79.0999999999767</v>
      </c>
      <c r="P12" s="33" t="n">
        <f aca="false">O12/N12</f>
        <v>0.10550887021472</v>
      </c>
    </row>
    <row r="13" customFormat="false" ht="24.95" hidden="false" customHeight="true" outlineLevel="0" collapsed="false">
      <c r="A13" s="22" t="n">
        <v>2028</v>
      </c>
      <c r="B13" s="44" t="s">
        <v>35</v>
      </c>
      <c r="C13" s="16" t="s">
        <v>17</v>
      </c>
      <c r="D13" s="15" t="s">
        <v>31</v>
      </c>
      <c r="E13" s="19" t="n">
        <v>44197.3854166667</v>
      </c>
      <c r="F13" s="35" t="n">
        <v>44197.6041666667</v>
      </c>
      <c r="G13" s="16" t="n">
        <v>94505.8</v>
      </c>
      <c r="H13" s="15" t="n">
        <v>352530.2</v>
      </c>
      <c r="I13" s="36" t="n">
        <v>44201</v>
      </c>
      <c r="J13" s="19" t="n">
        <v>44201.6465277778</v>
      </c>
      <c r="K13" s="15" t="n">
        <v>95459.9</v>
      </c>
      <c r="L13" s="15" t="n">
        <v>353421.7</v>
      </c>
      <c r="M13" s="43" t="n">
        <f aca="false">K13-G13</f>
        <v>954.099999999991</v>
      </c>
      <c r="N13" s="26" t="n">
        <f aca="false">L13-H13</f>
        <v>891.5</v>
      </c>
      <c r="O13" s="43" t="n">
        <f aca="false">M13-N13</f>
        <v>62.5999999999913</v>
      </c>
      <c r="P13" s="33" t="n">
        <f aca="false">O13/N13</f>
        <v>0.0702187324733497</v>
      </c>
    </row>
    <row r="14" customFormat="false" ht="24.95" hidden="false" customHeight="true" outlineLevel="0" collapsed="false">
      <c r="A14" s="14" t="n">
        <v>2051</v>
      </c>
      <c r="B14" s="44" t="s">
        <v>30</v>
      </c>
      <c r="C14" s="27" t="s">
        <v>17</v>
      </c>
      <c r="D14" s="15" t="s">
        <v>28</v>
      </c>
      <c r="E14" s="19" t="n">
        <v>44197.3993055556</v>
      </c>
      <c r="F14" s="35" t="n">
        <v>44197.5333333333</v>
      </c>
      <c r="G14" s="16" t="n">
        <v>85907.7</v>
      </c>
      <c r="H14" s="15" t="n">
        <v>304826.4</v>
      </c>
      <c r="I14" s="36" t="n">
        <v>44204</v>
      </c>
      <c r="J14" s="35" t="n">
        <v>44204.5215277778</v>
      </c>
      <c r="K14" s="16" t="n">
        <v>87324.6</v>
      </c>
      <c r="L14" s="16" t="n">
        <v>306153.7</v>
      </c>
      <c r="M14" s="43" t="n">
        <f aca="false">K14-G14</f>
        <v>1416.90000000001</v>
      </c>
      <c r="N14" s="26" t="n">
        <f aca="false">L14-H14</f>
        <v>1327.29999999999</v>
      </c>
      <c r="O14" s="43" t="n">
        <f aca="false">M14-N14</f>
        <v>89.6000000000204</v>
      </c>
      <c r="P14" s="33" t="n">
        <f aca="false">O14/N14</f>
        <v>0.0675054622165457</v>
      </c>
    </row>
    <row r="15" customFormat="false" ht="24.95" hidden="false" customHeight="true" outlineLevel="0" collapsed="false">
      <c r="A15" s="22" t="n">
        <v>2068</v>
      </c>
      <c r="B15" s="44" t="s">
        <v>30</v>
      </c>
      <c r="C15" s="27" t="s">
        <v>17</v>
      </c>
      <c r="D15" s="15" t="s">
        <v>36</v>
      </c>
      <c r="E15" s="19" t="n">
        <v>44198.4652777778</v>
      </c>
      <c r="F15" s="35" t="n">
        <v>44198.5104166667</v>
      </c>
      <c r="G15" s="16" t="n">
        <v>81995.5</v>
      </c>
      <c r="H15" s="15" t="n">
        <v>297679.6</v>
      </c>
      <c r="I15" s="36" t="n">
        <v>44205</v>
      </c>
      <c r="J15" s="35" t="n">
        <v>44205.3569444444</v>
      </c>
      <c r="K15" s="16" t="n">
        <v>83318.2</v>
      </c>
      <c r="L15" s="16" t="n">
        <v>298918.8</v>
      </c>
      <c r="M15" s="43" t="n">
        <f aca="false">K15-G15</f>
        <v>1322.7</v>
      </c>
      <c r="N15" s="26" t="n">
        <f aca="false">L15-H15</f>
        <v>1239.20000000001</v>
      </c>
      <c r="O15" s="43" t="n">
        <f aca="false">M15-N15</f>
        <v>83.4999999999855</v>
      </c>
      <c r="P15" s="33" t="n">
        <f aca="false">O15/N15</f>
        <v>0.067382182052925</v>
      </c>
    </row>
    <row r="16" customFormat="false" ht="24.95" hidden="false" customHeight="true" outlineLevel="0" collapsed="false">
      <c r="A16" s="22" t="n">
        <v>4067</v>
      </c>
      <c r="B16" s="44" t="s">
        <v>30</v>
      </c>
      <c r="C16" s="16" t="s">
        <v>17</v>
      </c>
      <c r="D16" s="15" t="s">
        <v>31</v>
      </c>
      <c r="E16" s="19" t="n">
        <v>44201.6895833333</v>
      </c>
      <c r="F16" s="35" t="n">
        <v>44201.71875</v>
      </c>
      <c r="G16" s="45" t="n">
        <v>82843</v>
      </c>
      <c r="H16" s="16" t="n">
        <v>353421.8</v>
      </c>
      <c r="I16" s="36" t="n">
        <v>44215</v>
      </c>
      <c r="J16" s="35" t="n">
        <v>44215.3465277778</v>
      </c>
      <c r="K16" s="16" t="n">
        <v>85262.1</v>
      </c>
      <c r="L16" s="16" t="n">
        <v>355667.9</v>
      </c>
      <c r="M16" s="20" t="n">
        <f aca="false">K16-G16</f>
        <v>2419.10000000001</v>
      </c>
      <c r="N16" s="15" t="n">
        <f aca="false">L16-H16</f>
        <v>2246.10000000003</v>
      </c>
      <c r="O16" s="20" t="n">
        <f aca="false">M16-N16</f>
        <v>172.999999999971</v>
      </c>
      <c r="P16" s="21" t="n">
        <f aca="false">O16/N16</f>
        <v>0.0770223943724537</v>
      </c>
    </row>
    <row r="17" customFormat="false" ht="24.95" hidden="false" customHeight="true" outlineLevel="0" collapsed="false">
      <c r="A17" s="14" t="n">
        <v>1053</v>
      </c>
      <c r="B17" s="44" t="s">
        <v>27</v>
      </c>
      <c r="C17" s="16" t="s">
        <v>17</v>
      </c>
      <c r="D17" s="26" t="s">
        <v>25</v>
      </c>
      <c r="E17" s="19" t="n">
        <v>44202.8888888889</v>
      </c>
      <c r="F17" s="35" t="n">
        <v>44208.3958333333</v>
      </c>
      <c r="G17" s="16" t="n">
        <v>93728.8</v>
      </c>
      <c r="H17" s="16" t="n">
        <v>175975.6</v>
      </c>
      <c r="I17" s="36" t="n">
        <v>44207</v>
      </c>
      <c r="J17" s="35" t="n">
        <v>44212.6777777778</v>
      </c>
      <c r="K17" s="16" t="n">
        <v>94635.1</v>
      </c>
      <c r="L17" s="16" t="n">
        <v>176800</v>
      </c>
      <c r="M17" s="20" t="n">
        <f aca="false">K17-G17</f>
        <v>906.300000000003</v>
      </c>
      <c r="N17" s="15" t="n">
        <f aca="false">L17-H17</f>
        <v>824.399999999994</v>
      </c>
      <c r="O17" s="20" t="n">
        <f aca="false">M17-N17</f>
        <v>81.9000000000087</v>
      </c>
      <c r="P17" s="25" t="n">
        <f aca="false">O17/N17</f>
        <v>0.0993449781659502</v>
      </c>
    </row>
    <row r="18" customFormat="false" ht="24.95" hidden="false" customHeight="true" outlineLevel="0" collapsed="false">
      <c r="A18" s="22" t="n">
        <v>2087</v>
      </c>
      <c r="B18" s="44" t="s">
        <v>30</v>
      </c>
      <c r="C18" s="16" t="s">
        <v>17</v>
      </c>
      <c r="D18" s="15" t="s">
        <v>36</v>
      </c>
      <c r="E18" s="19" t="n">
        <v>44205.5895833333</v>
      </c>
      <c r="F18" s="35" t="n">
        <v>44205.7583333333</v>
      </c>
      <c r="G18" s="16" t="n">
        <v>89249.9</v>
      </c>
      <c r="H18" s="16" t="n">
        <v>298918.8</v>
      </c>
      <c r="I18" s="36" t="n">
        <v>44212</v>
      </c>
      <c r="J18" s="35" t="n">
        <v>44212.4972222222</v>
      </c>
      <c r="K18" s="16" t="n">
        <v>90535</v>
      </c>
      <c r="L18" s="16" t="n">
        <v>300113.5</v>
      </c>
      <c r="M18" s="20" t="n">
        <f aca="false">K18-G18</f>
        <v>1285.10000000001</v>
      </c>
      <c r="N18" s="15" t="n">
        <f aca="false">L18-H18</f>
        <v>1194.70000000001</v>
      </c>
      <c r="O18" s="20" t="n">
        <f aca="false">M18-N18</f>
        <v>90.3999999999942</v>
      </c>
      <c r="P18" s="25" t="n">
        <f aca="false">O18/N18</f>
        <v>0.0756675315978851</v>
      </c>
    </row>
    <row r="19" customFormat="false" ht="24.95" hidden="false" customHeight="true" outlineLevel="0" collapsed="false">
      <c r="A19" s="22" t="n">
        <v>2083</v>
      </c>
      <c r="B19" s="44" t="s">
        <v>30</v>
      </c>
      <c r="C19" s="27" t="s">
        <v>17</v>
      </c>
      <c r="D19" s="15" t="s">
        <v>18</v>
      </c>
      <c r="E19" s="46" t="n">
        <v>44192</v>
      </c>
      <c r="F19" s="35" t="n">
        <v>44214.3416666667</v>
      </c>
      <c r="G19" s="16" t="n">
        <v>89133.6</v>
      </c>
      <c r="H19" s="16" t="n">
        <v>282704.7</v>
      </c>
      <c r="I19" s="36" t="n">
        <v>44221</v>
      </c>
      <c r="J19" s="35" t="n">
        <v>44221.3930555556</v>
      </c>
      <c r="K19" s="16" t="n">
        <v>90449.8</v>
      </c>
      <c r="L19" s="16" t="n">
        <v>283934.5</v>
      </c>
      <c r="M19" s="20" t="n">
        <f aca="false">K19-G19</f>
        <v>1316.2</v>
      </c>
      <c r="N19" s="15" t="n">
        <f aca="false">L19-H19</f>
        <v>1229.79999999999</v>
      </c>
      <c r="O19" s="20" t="n">
        <f aca="false">M19-N19</f>
        <v>86.4000000000087</v>
      </c>
      <c r="P19" s="21" t="n">
        <f aca="false">O19/N19</f>
        <v>0.0702553260692873</v>
      </c>
    </row>
    <row r="20" customFormat="false" ht="24.95" hidden="false" customHeight="true" outlineLevel="0" collapsed="false">
      <c r="A20" s="22" t="n">
        <v>2051</v>
      </c>
      <c r="B20" s="47" t="s">
        <v>30</v>
      </c>
      <c r="C20" s="27" t="s">
        <v>17</v>
      </c>
      <c r="D20" s="15" t="s">
        <v>28</v>
      </c>
      <c r="E20" s="35" t="n">
        <v>44204.4381944444</v>
      </c>
      <c r="F20" s="35" t="n">
        <v>44204.4659722222</v>
      </c>
      <c r="G20" s="16" t="n">
        <v>87324.6</v>
      </c>
      <c r="H20" s="16" t="n">
        <v>306153.7</v>
      </c>
      <c r="I20" s="36" t="n">
        <v>44211</v>
      </c>
      <c r="J20" s="35" t="n">
        <v>44211.3444444444</v>
      </c>
      <c r="K20" s="16" t="n">
        <v>88680.2</v>
      </c>
      <c r="L20" s="16" t="n">
        <v>307422.3</v>
      </c>
      <c r="M20" s="20" t="n">
        <f aca="false">K20-G20</f>
        <v>1355.59999999999</v>
      </c>
      <c r="N20" s="15" t="n">
        <f aca="false">L20-H20</f>
        <v>1268.59999999998</v>
      </c>
      <c r="O20" s="20" t="n">
        <f aca="false">M20-N20</f>
        <v>87.0000000000146</v>
      </c>
      <c r="P20" s="21" t="n">
        <f aca="false">O20/N20</f>
        <v>0.0685795364969385</v>
      </c>
    </row>
    <row r="21" customFormat="false" ht="24.95" hidden="false" customHeight="true" outlineLevel="0" collapsed="false">
      <c r="A21" s="22" t="n">
        <v>1053</v>
      </c>
      <c r="B21" s="44" t="s">
        <v>27</v>
      </c>
      <c r="C21" s="16" t="s">
        <v>17</v>
      </c>
      <c r="D21" s="26" t="s">
        <v>25</v>
      </c>
      <c r="E21" s="19" t="n">
        <v>44202.8888888889</v>
      </c>
      <c r="F21" s="35" t="n">
        <v>44203.6409722222</v>
      </c>
      <c r="G21" s="16" t="n">
        <v>94635.1</v>
      </c>
      <c r="H21" s="16" t="n">
        <v>176800</v>
      </c>
      <c r="I21" s="36" t="n">
        <v>44207</v>
      </c>
      <c r="J21" s="35" t="n">
        <v>44207.8041666667</v>
      </c>
      <c r="K21" s="16" t="n">
        <v>95540.6</v>
      </c>
      <c r="L21" s="16" t="n">
        <v>177623.8</v>
      </c>
      <c r="M21" s="20" t="n">
        <f aca="false">K21-G21</f>
        <v>905.5</v>
      </c>
      <c r="N21" s="15" t="n">
        <f aca="false">L21-H21</f>
        <v>823.799999999988</v>
      </c>
      <c r="O21" s="20" t="n">
        <f aca="false">M21-N21</f>
        <v>81.7000000000116</v>
      </c>
      <c r="P21" s="21" t="n">
        <f aca="false">O21/N21</f>
        <v>0.0991745569313095</v>
      </c>
    </row>
    <row r="22" customFormat="false" ht="24.95" hidden="false" customHeight="true" outlineLevel="0" collapsed="false">
      <c r="A22" s="22" t="n">
        <v>5091</v>
      </c>
      <c r="B22" s="44" t="s">
        <v>30</v>
      </c>
      <c r="C22" s="16" t="s">
        <v>17</v>
      </c>
      <c r="D22" s="15" t="s">
        <v>21</v>
      </c>
      <c r="E22" s="19" t="n">
        <v>44201.4305555556</v>
      </c>
      <c r="F22" s="35" t="n">
        <v>44216.375</v>
      </c>
      <c r="G22" s="16" t="n">
        <v>83256.2</v>
      </c>
      <c r="H22" s="16" t="n">
        <v>354782.5</v>
      </c>
      <c r="I22" s="41" t="n">
        <v>44223</v>
      </c>
      <c r="J22" s="35" t="n">
        <v>44223.3819444444</v>
      </c>
      <c r="K22" s="16" t="n">
        <v>84457</v>
      </c>
      <c r="L22" s="16" t="n">
        <v>355893.2</v>
      </c>
      <c r="M22" s="20" t="n">
        <f aca="false">K22-G22</f>
        <v>1200.8</v>
      </c>
      <c r="N22" s="15" t="n">
        <f aca="false">L22-H22</f>
        <v>1110.70000000001</v>
      </c>
      <c r="O22" s="20" t="n">
        <f aca="false">M22-N22</f>
        <v>90.0999999999913</v>
      </c>
      <c r="P22" s="21" t="n">
        <f aca="false">O22/N22</f>
        <v>0.0811200144053213</v>
      </c>
    </row>
    <row r="23" customFormat="false" ht="24.95" hidden="false" customHeight="true" outlineLevel="0" collapsed="false">
      <c r="A23" s="22" t="n">
        <v>2056</v>
      </c>
      <c r="B23" s="47" t="s">
        <v>30</v>
      </c>
      <c r="C23" s="16" t="s">
        <v>17</v>
      </c>
      <c r="D23" s="15" t="s">
        <v>28</v>
      </c>
      <c r="E23" s="35" t="n">
        <v>44211.3909722222</v>
      </c>
      <c r="F23" s="35" t="n">
        <v>44211.525</v>
      </c>
      <c r="G23" s="16" t="n">
        <v>92983.3</v>
      </c>
      <c r="H23" s="16" t="n">
        <v>307422.3</v>
      </c>
      <c r="I23" s="36" t="n">
        <v>44218</v>
      </c>
      <c r="J23" s="35" t="n">
        <v>44218.1923611111</v>
      </c>
      <c r="K23" s="16" t="n">
        <v>94289.7</v>
      </c>
      <c r="L23" s="16" t="n">
        <v>308626.8</v>
      </c>
      <c r="M23" s="20" t="n">
        <f aca="false">K23-G23</f>
        <v>1306.39999999999</v>
      </c>
      <c r="N23" s="15" t="n">
        <f aca="false">L23-H23</f>
        <v>1204.5</v>
      </c>
      <c r="O23" s="20" t="n">
        <f aca="false">M23-N23</f>
        <v>101.899999999994</v>
      </c>
      <c r="P23" s="21" t="n">
        <f aca="false">O23/N23</f>
        <v>0.0845994188459894</v>
      </c>
    </row>
    <row r="24" customFormat="false" ht="24.95" hidden="false" customHeight="true" outlineLevel="0" collapsed="false">
      <c r="A24" s="22" t="n">
        <v>1019</v>
      </c>
      <c r="B24" s="44" t="s">
        <v>37</v>
      </c>
      <c r="C24" s="16" t="s">
        <v>17</v>
      </c>
      <c r="D24" s="15" t="s">
        <v>36</v>
      </c>
      <c r="E24" s="35" t="n">
        <v>44212.5534722222</v>
      </c>
      <c r="F24" s="35" t="n">
        <v>44217.4388888889</v>
      </c>
      <c r="G24" s="16" t="n">
        <v>107810.2</v>
      </c>
      <c r="H24" s="16" t="n">
        <v>300113.5</v>
      </c>
      <c r="I24" s="48" t="n">
        <v>44227</v>
      </c>
      <c r="J24" s="35" t="n">
        <v>44227.7708333333</v>
      </c>
      <c r="K24" s="16" t="n">
        <v>110182</v>
      </c>
      <c r="L24" s="16" t="n">
        <v>302297.8</v>
      </c>
      <c r="M24" s="20" t="n">
        <f aca="false">K24-G24</f>
        <v>2371.8</v>
      </c>
      <c r="N24" s="15" t="n">
        <f aca="false">L24-H24</f>
        <v>2184.29999999999</v>
      </c>
      <c r="O24" s="20" t="n">
        <f aca="false">M24-N24</f>
        <v>187.500000000015</v>
      </c>
      <c r="P24" s="21" t="n">
        <f aca="false">O24/N24</f>
        <v>0.0858398571624848</v>
      </c>
    </row>
    <row r="25" customFormat="false" ht="24.95" hidden="false" customHeight="true" outlineLevel="0" collapsed="false">
      <c r="A25" s="22" t="n">
        <v>4004</v>
      </c>
      <c r="B25" s="44" t="s">
        <v>30</v>
      </c>
      <c r="C25" s="16" t="s">
        <v>17</v>
      </c>
      <c r="D25" s="26" t="s">
        <v>25</v>
      </c>
      <c r="E25" s="35" t="n">
        <v>44213.3666666667</v>
      </c>
      <c r="F25" s="35" t="n">
        <v>44213.5798611111</v>
      </c>
      <c r="G25" s="16" t="n">
        <v>90143.7</v>
      </c>
      <c r="H25" s="16" t="n">
        <v>177623.8</v>
      </c>
      <c r="I25" s="48" t="n">
        <v>44220</v>
      </c>
      <c r="J25" s="35" t="n">
        <v>44220.5423611111</v>
      </c>
      <c r="K25" s="16" t="n">
        <v>91489.3</v>
      </c>
      <c r="L25" s="16" t="n">
        <v>178854.7</v>
      </c>
      <c r="M25" s="20" t="n">
        <f aca="false">K25-G25</f>
        <v>1345.60000000001</v>
      </c>
      <c r="N25" s="15" t="n">
        <f aca="false">L25-H25</f>
        <v>1230.90000000002</v>
      </c>
      <c r="O25" s="20" t="n">
        <f aca="false">M25-N25</f>
        <v>114.699999999983</v>
      </c>
      <c r="P25" s="21" t="n">
        <f aca="false">O25/N25</f>
        <v>0.0931838492160049</v>
      </c>
    </row>
    <row r="26" customFormat="false" ht="24.95" hidden="false" customHeight="true" outlineLevel="0" collapsed="false">
      <c r="A26" s="22" t="n">
        <v>4001</v>
      </c>
      <c r="B26" s="44" t="s">
        <v>30</v>
      </c>
      <c r="C26" s="16" t="s">
        <v>17</v>
      </c>
      <c r="D26" s="15" t="s">
        <v>31</v>
      </c>
      <c r="E26" s="35" t="n">
        <v>44215.4055555556</v>
      </c>
      <c r="F26" s="35" t="n">
        <v>44215.43125</v>
      </c>
      <c r="G26" s="16" t="n">
        <v>94182.1</v>
      </c>
      <c r="H26" s="16" t="n">
        <v>355667.9</v>
      </c>
      <c r="I26" s="48" t="n">
        <v>44222</v>
      </c>
      <c r="J26" s="35" t="n">
        <v>44222.3388888889</v>
      </c>
      <c r="K26" s="16" t="n">
        <v>95505.9</v>
      </c>
      <c r="L26" s="16" t="n">
        <v>356895.8</v>
      </c>
      <c r="M26" s="20" t="n">
        <f aca="false">K26-G26</f>
        <v>1323.79999999999</v>
      </c>
      <c r="N26" s="15" t="n">
        <f aca="false">L26-H26</f>
        <v>1227.89999999997</v>
      </c>
      <c r="O26" s="20" t="n">
        <f aca="false">M26-N26</f>
        <v>95.9000000000233</v>
      </c>
      <c r="P26" s="21" t="n">
        <f aca="false">O26/N26</f>
        <v>0.0781008225425735</v>
      </c>
    </row>
    <row r="27" customFormat="false" ht="24.95" hidden="false" customHeight="true" outlineLevel="0" collapsed="false">
      <c r="A27" s="22" t="n">
        <v>1119</v>
      </c>
      <c r="B27" s="44" t="s">
        <v>30</v>
      </c>
      <c r="C27" s="16" t="s">
        <v>17</v>
      </c>
      <c r="D27" s="15" t="s">
        <v>28</v>
      </c>
      <c r="E27" s="35" t="n">
        <v>44227.7916666667</v>
      </c>
      <c r="F27" s="35" t="n">
        <v>44228.3993055556</v>
      </c>
      <c r="G27" s="16" t="n">
        <v>99969.1</v>
      </c>
      <c r="H27" s="16" t="n">
        <v>308626.9</v>
      </c>
      <c r="I27" s="48" t="n">
        <v>44236</v>
      </c>
      <c r="J27" s="35" t="n">
        <v>44236.825</v>
      </c>
      <c r="K27" s="16" t="n">
        <v>103102.8</v>
      </c>
      <c r="L27" s="16" t="n">
        <v>311551.6</v>
      </c>
      <c r="M27" s="20" t="n">
        <f aca="false">K27-G27</f>
        <v>3133.7</v>
      </c>
      <c r="N27" s="15" t="n">
        <f aca="false">L27-H27</f>
        <v>2924.69999999995</v>
      </c>
      <c r="O27" s="20" t="n">
        <f aca="false">M27-N27</f>
        <v>209.000000000044</v>
      </c>
      <c r="P27" s="21" t="n">
        <f aca="false">O27/N27</f>
        <v>0.0714603207166708</v>
      </c>
    </row>
    <row r="28" customFormat="false" ht="24.95" hidden="false" customHeight="true" outlineLevel="0" collapsed="false">
      <c r="A28" s="22" t="n">
        <v>3117</v>
      </c>
      <c r="B28" s="44" t="s">
        <v>30</v>
      </c>
      <c r="C28" s="16" t="s">
        <v>17</v>
      </c>
      <c r="D28" s="15" t="s">
        <v>31</v>
      </c>
      <c r="E28" s="35" t="n">
        <v>44225.3333333333</v>
      </c>
      <c r="F28" s="35" t="n">
        <v>44225.3333333333</v>
      </c>
      <c r="G28" s="16" t="n">
        <v>82921.3</v>
      </c>
      <c r="H28" s="16" t="n">
        <v>356895.8</v>
      </c>
      <c r="I28" s="48" t="n">
        <v>44232</v>
      </c>
      <c r="J28" s="35" t="n">
        <v>44232.3506944444</v>
      </c>
      <c r="K28" s="16" t="n">
        <v>84163.1</v>
      </c>
      <c r="L28" s="16" t="n">
        <v>358058.3</v>
      </c>
      <c r="M28" s="20" t="n">
        <f aca="false">K28-G28</f>
        <v>1241.8</v>
      </c>
      <c r="N28" s="15" t="n">
        <f aca="false">L28-H28</f>
        <v>1162.5</v>
      </c>
      <c r="O28" s="20" t="n">
        <f aca="false">M28-N28</f>
        <v>79.3000000000029</v>
      </c>
      <c r="P28" s="21" t="n">
        <f aca="false">O28/N28</f>
        <v>0.0682150537634434</v>
      </c>
    </row>
    <row r="29" customFormat="false" ht="24.95" hidden="false" customHeight="true" outlineLevel="0" collapsed="false">
      <c r="A29" s="22" t="n">
        <v>5002</v>
      </c>
      <c r="B29" s="44" t="s">
        <v>38</v>
      </c>
      <c r="C29" s="16" t="s">
        <v>17</v>
      </c>
      <c r="D29" s="15" t="s">
        <v>21</v>
      </c>
      <c r="E29" s="35" t="n">
        <v>44230.5034722222</v>
      </c>
      <c r="F29" s="35" t="n">
        <v>44230.7465277778</v>
      </c>
      <c r="G29" s="16" t="n">
        <v>79964.2</v>
      </c>
      <c r="H29" s="16" t="n">
        <v>356998.6</v>
      </c>
      <c r="I29" s="49" t="n">
        <v>44250</v>
      </c>
      <c r="J29" s="35" t="n">
        <v>44237.55625</v>
      </c>
      <c r="K29" s="16" t="n">
        <v>81373.5</v>
      </c>
      <c r="L29" s="16" t="n">
        <v>358298.3</v>
      </c>
      <c r="M29" s="20" t="n">
        <f aca="false">K29-G29</f>
        <v>1409.3</v>
      </c>
      <c r="N29" s="15" t="n">
        <f aca="false">L29-H29</f>
        <v>1299.70000000001</v>
      </c>
      <c r="O29" s="20" t="n">
        <f aca="false">M29-N29</f>
        <v>109.599999999991</v>
      </c>
      <c r="P29" s="21" t="n">
        <f aca="false">O29/N29</f>
        <v>0.0843271524197817</v>
      </c>
    </row>
    <row r="30" customFormat="false" ht="24.95" hidden="false" customHeight="true" outlineLevel="0" collapsed="false">
      <c r="A30" s="22" t="n">
        <v>2099</v>
      </c>
      <c r="B30" s="44" t="s">
        <v>39</v>
      </c>
      <c r="C30" s="16" t="s">
        <v>17</v>
      </c>
      <c r="D30" s="15" t="s">
        <v>36</v>
      </c>
      <c r="E30" s="35" t="n">
        <v>44230.5555555556</v>
      </c>
      <c r="F30" s="35" t="n">
        <v>44231.375</v>
      </c>
      <c r="G30" s="16" t="n">
        <v>89467.7</v>
      </c>
      <c r="H30" s="16" t="n">
        <v>302297.8</v>
      </c>
      <c r="I30" s="49" t="n">
        <v>44239</v>
      </c>
      <c r="J30" s="35" t="n">
        <v>44239.3194444444</v>
      </c>
      <c r="K30" s="16" t="n">
        <v>90851.8</v>
      </c>
      <c r="L30" s="16" t="n">
        <v>303568.6</v>
      </c>
      <c r="M30" s="20" t="n">
        <f aca="false">K30-G30</f>
        <v>1384.10000000001</v>
      </c>
      <c r="N30" s="15" t="n">
        <f aca="false">L30-H30</f>
        <v>1270.79999999999</v>
      </c>
      <c r="O30" s="20" t="n">
        <f aca="false">M30-N30</f>
        <v>113.300000000017</v>
      </c>
      <c r="P30" s="21" t="n">
        <f aca="false">O30/N30</f>
        <v>0.0891564368901625</v>
      </c>
    </row>
    <row r="31" customFormat="false" ht="24.95" hidden="false" customHeight="true" outlineLevel="0" collapsed="false">
      <c r="A31" s="22" t="n">
        <v>5013</v>
      </c>
      <c r="B31" s="44" t="s">
        <v>38</v>
      </c>
      <c r="C31" s="16" t="s">
        <v>17</v>
      </c>
      <c r="D31" s="15" t="s">
        <v>31</v>
      </c>
      <c r="E31" s="35" t="n">
        <v>44221.3888888889</v>
      </c>
      <c r="F31" s="35" t="n">
        <v>44241.7430555556</v>
      </c>
      <c r="G31" s="16" t="n">
        <v>75060.6</v>
      </c>
      <c r="H31" s="16" t="n">
        <v>359253.2</v>
      </c>
      <c r="I31" s="49" t="n">
        <v>44248</v>
      </c>
      <c r="J31" s="35" t="n">
        <v>44248.6319444444</v>
      </c>
      <c r="K31" s="16" t="n">
        <v>76376.2</v>
      </c>
      <c r="L31" s="16" t="n">
        <v>360460.8</v>
      </c>
      <c r="M31" s="20" t="n">
        <f aca="false">K31-G31</f>
        <v>1315.59999999999</v>
      </c>
      <c r="N31" s="15" t="n">
        <f aca="false">L31-H31</f>
        <v>1207.59999999998</v>
      </c>
      <c r="O31" s="20" t="n">
        <f aca="false">M31-N31</f>
        <v>108.000000000015</v>
      </c>
      <c r="P31" s="21" t="n">
        <f aca="false">O31/N31</f>
        <v>0.0894335872805703</v>
      </c>
    </row>
    <row r="32" s="34" customFormat="true" ht="24.95" hidden="false" customHeight="true" outlineLevel="0" collapsed="false">
      <c r="A32" s="27" t="n">
        <v>2033</v>
      </c>
      <c r="B32" s="50" t="s">
        <v>40</v>
      </c>
      <c r="C32" s="27" t="s">
        <v>17</v>
      </c>
      <c r="D32" s="26" t="s">
        <v>18</v>
      </c>
      <c r="E32" s="42" t="n">
        <v>44246.4166666667</v>
      </c>
      <c r="F32" s="42" t="n">
        <v>44247.5625</v>
      </c>
      <c r="G32" s="27" t="n">
        <v>90547</v>
      </c>
      <c r="H32" s="27" t="n">
        <v>285464.1</v>
      </c>
      <c r="I32" s="49" t="n">
        <v>44258</v>
      </c>
      <c r="J32" s="42" t="n">
        <v>44258.3541666667</v>
      </c>
      <c r="K32" s="51" t="n">
        <v>91436</v>
      </c>
      <c r="L32" s="27" t="n">
        <v>286260.6</v>
      </c>
      <c r="M32" s="43" t="n">
        <f aca="false">K32-G32</f>
        <v>889</v>
      </c>
      <c r="N32" s="26" t="n">
        <f aca="false">L32-H32</f>
        <v>796.5</v>
      </c>
      <c r="O32" s="43" t="n">
        <f aca="false">M32-N32</f>
        <v>92.5</v>
      </c>
      <c r="P32" s="52" t="n">
        <f aca="false">O32/N32</f>
        <v>0.116133082234777</v>
      </c>
      <c r="AMF32" s="0"/>
      <c r="AMG32" s="0"/>
      <c r="AMH32" s="0"/>
      <c r="AMI32" s="0"/>
      <c r="AMJ32" s="0"/>
    </row>
    <row r="33" customFormat="false" ht="24.95" hidden="false" customHeight="true" outlineLevel="0" collapsed="false">
      <c r="A33" s="22" t="n">
        <v>2099</v>
      </c>
      <c r="B33" s="44" t="s">
        <v>39</v>
      </c>
      <c r="C33" s="16" t="s">
        <v>17</v>
      </c>
      <c r="D33" s="15" t="s">
        <v>36</v>
      </c>
      <c r="E33" s="35" t="n">
        <v>44239.4166666667</v>
      </c>
      <c r="F33" s="35" t="n">
        <v>44239.5152777778</v>
      </c>
      <c r="G33" s="16" t="n">
        <v>90851.8</v>
      </c>
      <c r="H33" s="16" t="n">
        <v>303568.6</v>
      </c>
      <c r="I33" s="48" t="n">
        <v>44247</v>
      </c>
      <c r="J33" s="35" t="n">
        <v>44247.875</v>
      </c>
      <c r="K33" s="16" t="n">
        <v>92309.1</v>
      </c>
      <c r="L33" s="16" t="n">
        <v>304906.2</v>
      </c>
      <c r="M33" s="20" t="n">
        <f aca="false">K33-G33</f>
        <v>1457.3</v>
      </c>
      <c r="N33" s="15" t="n">
        <f aca="false">L33-H33</f>
        <v>1337.60000000004</v>
      </c>
      <c r="O33" s="20" t="n">
        <f aca="false">M33-N33</f>
        <v>119.699999999968</v>
      </c>
      <c r="P33" s="21" t="n">
        <f aca="false">O33/N33</f>
        <v>0.0894886363636101</v>
      </c>
    </row>
    <row r="34" customFormat="false" ht="24.95" hidden="false" customHeight="true" outlineLevel="0" collapsed="false">
      <c r="A34" s="53" t="n">
        <v>4005</v>
      </c>
      <c r="B34" s="44" t="s">
        <v>20</v>
      </c>
      <c r="C34" s="16" t="s">
        <v>17</v>
      </c>
      <c r="D34" s="15" t="s">
        <v>36</v>
      </c>
      <c r="E34" s="54" t="n">
        <v>44248.3923611111</v>
      </c>
      <c r="F34" s="54" t="n">
        <v>44248.5763888889</v>
      </c>
      <c r="G34" s="55" t="n">
        <v>103493.4</v>
      </c>
      <c r="H34" s="55" t="n">
        <v>304906.2</v>
      </c>
      <c r="I34" s="56" t="n">
        <v>44255</v>
      </c>
      <c r="J34" s="54" t="n">
        <v>44255.3763888889</v>
      </c>
      <c r="K34" s="55" t="n">
        <v>104897</v>
      </c>
      <c r="L34" s="16" t="n">
        <v>306200.3</v>
      </c>
      <c r="M34" s="20" t="n">
        <f aca="false">K34-G34</f>
        <v>1403.60000000001</v>
      </c>
      <c r="N34" s="15" t="n">
        <f aca="false">L34-H34</f>
        <v>1294.09999999998</v>
      </c>
      <c r="O34" s="20" t="n">
        <f aca="false">M34-N34</f>
        <v>109.500000000029</v>
      </c>
      <c r="P34" s="21" t="n">
        <f aca="false">O34/N34</f>
        <v>0.0846147902017086</v>
      </c>
    </row>
    <row r="35" s="34" customFormat="true" ht="24.95" hidden="false" customHeight="true" outlineLevel="0" collapsed="false">
      <c r="A35" s="27" t="n">
        <v>4007</v>
      </c>
      <c r="B35" s="50" t="s">
        <v>20</v>
      </c>
      <c r="C35" s="27" t="s">
        <v>17</v>
      </c>
      <c r="D35" s="26" t="s">
        <v>31</v>
      </c>
      <c r="E35" s="42" t="n">
        <v>44248.625</v>
      </c>
      <c r="F35" s="42" t="n">
        <v>44248.6798611111</v>
      </c>
      <c r="G35" s="27" t="n">
        <v>103153.6</v>
      </c>
      <c r="H35" s="27" t="n">
        <v>360460.8</v>
      </c>
      <c r="I35" s="49" t="n">
        <v>44255</v>
      </c>
      <c r="J35" s="42" t="n">
        <v>44255.4375</v>
      </c>
      <c r="K35" s="27" t="n">
        <v>104502.6</v>
      </c>
      <c r="L35" s="27" t="n">
        <v>361711.2</v>
      </c>
      <c r="M35" s="43" t="n">
        <f aca="false">K35-G35</f>
        <v>1349</v>
      </c>
      <c r="N35" s="26" t="n">
        <f aca="false">L35-H35</f>
        <v>1250.40000000002</v>
      </c>
      <c r="O35" s="43" t="n">
        <f aca="false">M35-N35</f>
        <v>98.5999999999767</v>
      </c>
      <c r="P35" s="52" t="n">
        <f aca="false">O35/N35</f>
        <v>0.078854766474708</v>
      </c>
      <c r="AMF35" s="0"/>
      <c r="AMG35" s="0"/>
      <c r="AMH35" s="0"/>
      <c r="AMI35" s="0"/>
      <c r="AMJ35" s="0"/>
    </row>
    <row r="36" s="34" customFormat="true" ht="24.95" hidden="false" customHeight="true" outlineLevel="0" collapsed="false">
      <c r="A36" s="27" t="n">
        <v>5093</v>
      </c>
      <c r="B36" s="50" t="s">
        <v>20</v>
      </c>
      <c r="C36" s="27" t="s">
        <v>17</v>
      </c>
      <c r="D36" s="26" t="s">
        <v>21</v>
      </c>
      <c r="E36" s="42" t="n">
        <v>44254.4305555556</v>
      </c>
      <c r="F36" s="42" t="n">
        <v>44254.9506944444</v>
      </c>
      <c r="G36" s="27" t="n">
        <v>85365.1</v>
      </c>
      <c r="H36" s="51" t="n">
        <v>360749</v>
      </c>
      <c r="I36" s="49" t="n">
        <v>44261</v>
      </c>
      <c r="J36" s="42" t="n">
        <v>44262.3333333333</v>
      </c>
      <c r="K36" s="27" t="n">
        <v>86634.9</v>
      </c>
      <c r="L36" s="27" t="n">
        <v>361915.7</v>
      </c>
      <c r="M36" s="43" t="n">
        <f aca="false">K36-G36</f>
        <v>1269.79999999999</v>
      </c>
      <c r="N36" s="26" t="n">
        <f aca="false">L36-H36</f>
        <v>1166.70000000001</v>
      </c>
      <c r="O36" s="43" t="n">
        <f aca="false">M36-N36</f>
        <v>103.099999999977</v>
      </c>
      <c r="P36" s="52" t="n">
        <f aca="false">O36/N36</f>
        <v>0.0883689037455864</v>
      </c>
      <c r="AMF36" s="0"/>
      <c r="AMG36" s="0"/>
      <c r="AMH36" s="0"/>
      <c r="AMI36" s="0"/>
      <c r="AMJ36" s="0"/>
    </row>
    <row r="37" customFormat="false" ht="24.95" hidden="false" customHeight="true" outlineLevel="0" collapsed="false">
      <c r="A37" s="16" t="n">
        <v>2060</v>
      </c>
      <c r="B37" s="57" t="s">
        <v>30</v>
      </c>
      <c r="C37" s="16" t="s">
        <v>17</v>
      </c>
      <c r="D37" s="15" t="s">
        <v>36</v>
      </c>
      <c r="E37" s="35" t="n">
        <v>44255.4375</v>
      </c>
      <c r="F37" s="35" t="n">
        <v>44255.7479166667</v>
      </c>
      <c r="G37" s="16" t="n">
        <v>89282.8</v>
      </c>
      <c r="H37" s="16" t="n">
        <v>306200.3</v>
      </c>
      <c r="I37" s="48" t="n">
        <v>44262</v>
      </c>
      <c r="J37" s="35" t="n">
        <v>44262.9305555556</v>
      </c>
      <c r="K37" s="16" t="n">
        <v>90504.7</v>
      </c>
      <c r="L37" s="16" t="n">
        <v>307331</v>
      </c>
      <c r="M37" s="20" t="n">
        <f aca="false">K37-G37</f>
        <v>1221.89999999999</v>
      </c>
      <c r="N37" s="15" t="n">
        <f aca="false">L37-H37</f>
        <v>1130.70000000001</v>
      </c>
      <c r="O37" s="20" t="n">
        <f aca="false">M37-N37</f>
        <v>91.1999999999825</v>
      </c>
      <c r="P37" s="21" t="n">
        <f aca="false">O37/N37</f>
        <v>0.080657999469339</v>
      </c>
    </row>
    <row r="38" s="34" customFormat="true" ht="24.95" hidden="false" customHeight="true" outlineLevel="0" collapsed="false">
      <c r="A38" s="27" t="n">
        <v>2057</v>
      </c>
      <c r="B38" s="50" t="s">
        <v>20</v>
      </c>
      <c r="C38" s="27" t="s">
        <v>17</v>
      </c>
      <c r="D38" s="26" t="s">
        <v>31</v>
      </c>
      <c r="E38" s="42" t="n">
        <v>44255.4777777778</v>
      </c>
      <c r="F38" s="42" t="n">
        <v>44255.6083333333</v>
      </c>
      <c r="G38" s="27" t="n">
        <v>103456.2</v>
      </c>
      <c r="H38" s="27" t="n">
        <v>361711.2</v>
      </c>
      <c r="I38" s="49" t="n">
        <v>44269</v>
      </c>
      <c r="J38" s="42" t="n">
        <v>44269.3368055556</v>
      </c>
      <c r="K38" s="27" t="n">
        <v>106193</v>
      </c>
      <c r="L38" s="27" t="n">
        <v>364241.1</v>
      </c>
      <c r="M38" s="43" t="n">
        <f aca="false">K38-G38</f>
        <v>2736.8</v>
      </c>
      <c r="N38" s="26" t="n">
        <f aca="false">L38-H38</f>
        <v>2529.89999999996</v>
      </c>
      <c r="O38" s="43" t="n">
        <f aca="false">M38-N38</f>
        <v>206.900000000038</v>
      </c>
      <c r="P38" s="52" t="n">
        <f aca="false">O38/N38</f>
        <v>0.0817818886122142</v>
      </c>
      <c r="AMF38" s="0"/>
      <c r="AMG38" s="0"/>
      <c r="AMH38" s="0"/>
      <c r="AMI38" s="0"/>
      <c r="AMJ38" s="0"/>
    </row>
    <row r="39" s="34" customFormat="true" ht="24.95" hidden="false" customHeight="true" outlineLevel="0" collapsed="false">
      <c r="A39" s="27" t="n">
        <v>2033</v>
      </c>
      <c r="B39" s="50" t="s">
        <v>40</v>
      </c>
      <c r="C39" s="27" t="s">
        <v>17</v>
      </c>
      <c r="D39" s="26" t="s">
        <v>18</v>
      </c>
      <c r="E39" s="42" t="n">
        <v>44246.4166666667</v>
      </c>
      <c r="F39" s="42" t="n">
        <v>44260.3715277778</v>
      </c>
      <c r="G39" s="27" t="n">
        <v>91436</v>
      </c>
      <c r="H39" s="27" t="n">
        <v>286260.6</v>
      </c>
      <c r="I39" s="49" t="n">
        <v>44269</v>
      </c>
      <c r="J39" s="42" t="n">
        <v>44269.7708333333</v>
      </c>
      <c r="K39" s="51" t="n">
        <v>92195.1</v>
      </c>
      <c r="L39" s="27" t="n">
        <v>286944.9</v>
      </c>
      <c r="M39" s="43" t="n">
        <f aca="false">K39-G39</f>
        <v>759.100000000006</v>
      </c>
      <c r="N39" s="26" t="n">
        <f aca="false">L39-H39</f>
        <v>684.300000000047</v>
      </c>
      <c r="O39" s="43" t="n">
        <f aca="false">M39-N39</f>
        <v>74.7999999999593</v>
      </c>
      <c r="P39" s="52" t="n">
        <f aca="false">O39/N39</f>
        <v>0.10930878269758</v>
      </c>
      <c r="AMF39" s="0"/>
      <c r="AMG39" s="0"/>
      <c r="AMH39" s="0"/>
      <c r="AMI39" s="0"/>
      <c r="AMJ39" s="0"/>
    </row>
    <row r="40" customFormat="false" ht="24.95" hidden="false" customHeight="true" outlineLevel="0" collapsed="false">
      <c r="A40" s="16" t="n">
        <v>2018</v>
      </c>
      <c r="B40" s="44" t="s">
        <v>35</v>
      </c>
      <c r="C40" s="27" t="s">
        <v>17</v>
      </c>
      <c r="D40" s="26" t="s">
        <v>21</v>
      </c>
      <c r="E40" s="35" t="n">
        <v>44265.4444444444</v>
      </c>
      <c r="F40" s="35" t="n">
        <v>44237.5840277778</v>
      </c>
      <c r="G40" s="16" t="n">
        <v>104075</v>
      </c>
      <c r="H40" s="16" t="n">
        <v>183746.5</v>
      </c>
      <c r="I40" s="48" t="n">
        <v>44278</v>
      </c>
      <c r="J40" s="35" t="n">
        <v>44278.7152777778</v>
      </c>
      <c r="K40" s="16" t="n">
        <v>106921.6</v>
      </c>
      <c r="L40" s="16" t="n">
        <v>186379.9</v>
      </c>
      <c r="M40" s="20" t="n">
        <f aca="false">K40-G40</f>
        <v>2846.60000000001</v>
      </c>
      <c r="N40" s="15" t="n">
        <f aca="false">L40-H40</f>
        <v>2633.39999999999</v>
      </c>
      <c r="O40" s="20" t="n">
        <f aca="false">M40-N40</f>
        <v>213.200000000012</v>
      </c>
      <c r="P40" s="21" t="n">
        <f aca="false">O40/N40</f>
        <v>0.0809599756968224</v>
      </c>
    </row>
    <row r="41" customFormat="false" ht="24.95" hidden="false" customHeight="true" outlineLevel="0" collapsed="false">
      <c r="A41" s="16" t="n">
        <v>3084</v>
      </c>
      <c r="B41" s="44" t="s">
        <v>41</v>
      </c>
      <c r="C41" s="44" t="s">
        <v>41</v>
      </c>
      <c r="D41" s="15"/>
      <c r="E41" s="35" t="n">
        <v>44262.9375</v>
      </c>
      <c r="F41" s="35" t="n">
        <v>44264.05625</v>
      </c>
      <c r="G41" s="16" t="n">
        <v>96078.9</v>
      </c>
      <c r="H41" s="16" t="n">
        <v>281774.5</v>
      </c>
      <c r="I41" s="48" t="n">
        <v>44284</v>
      </c>
      <c r="J41" s="35" t="n">
        <v>44284.3604166667</v>
      </c>
      <c r="K41" s="16" t="n">
        <v>98541.9</v>
      </c>
      <c r="L41" s="16" t="n">
        <v>284037.6</v>
      </c>
      <c r="M41" s="20" t="n">
        <f aca="false">K41-G41</f>
        <v>2463</v>
      </c>
      <c r="N41" s="15" t="n">
        <f aca="false">L41-H41</f>
        <v>2263.09999999998</v>
      </c>
      <c r="O41" s="20" t="n">
        <f aca="false">M41-N41</f>
        <v>199.900000000023</v>
      </c>
      <c r="P41" s="21" t="n">
        <f aca="false">O41/N41</f>
        <v>0.088330166585668</v>
      </c>
    </row>
    <row r="42" customFormat="false" ht="24.95" hidden="false" customHeight="true" outlineLevel="0" collapsed="false">
      <c r="A42" s="16" t="n">
        <v>5019</v>
      </c>
      <c r="B42" s="57" t="s">
        <v>30</v>
      </c>
      <c r="C42" s="16" t="s">
        <v>17</v>
      </c>
      <c r="D42" s="15" t="s">
        <v>36</v>
      </c>
      <c r="E42" s="35" t="n">
        <v>44267.5416666667</v>
      </c>
      <c r="F42" s="35" t="n">
        <v>44268.5576388889</v>
      </c>
      <c r="G42" s="16" t="n">
        <v>93043.4</v>
      </c>
      <c r="H42" s="16" t="n">
        <v>307331</v>
      </c>
      <c r="I42" s="48" t="n">
        <v>44275</v>
      </c>
      <c r="J42" s="35" t="n">
        <v>44275.3166666667</v>
      </c>
      <c r="K42" s="16" t="n">
        <v>94315.9</v>
      </c>
      <c r="L42" s="16" t="n">
        <v>308515.5</v>
      </c>
      <c r="M42" s="20" t="n">
        <f aca="false">K42-G42</f>
        <v>1272.5</v>
      </c>
      <c r="N42" s="15" t="n">
        <f aca="false">L42-H42</f>
        <v>1184.5</v>
      </c>
      <c r="O42" s="20" t="n">
        <f aca="false">M42-N42</f>
        <v>88</v>
      </c>
      <c r="P42" s="21" t="n">
        <f aca="false">O42/N42</f>
        <v>0.0742929506120726</v>
      </c>
    </row>
    <row r="43" customFormat="false" ht="24.95" hidden="false" customHeight="true" outlineLevel="0" collapsed="false">
      <c r="A43" s="16" t="n">
        <v>6028</v>
      </c>
      <c r="B43" s="44" t="s">
        <v>42</v>
      </c>
      <c r="C43" s="27" t="s">
        <v>17</v>
      </c>
      <c r="D43" s="26" t="s">
        <v>18</v>
      </c>
      <c r="E43" s="35" t="n">
        <v>44270.6805555556</v>
      </c>
      <c r="F43" s="35" t="n">
        <v>44271.5569444444</v>
      </c>
      <c r="G43" s="16" t="n">
        <v>85904.4</v>
      </c>
      <c r="H43" s="16" t="n">
        <v>286944.9</v>
      </c>
      <c r="I43" s="48" t="n">
        <v>44287</v>
      </c>
      <c r="J43" s="35" t="n">
        <v>44287.3409722222</v>
      </c>
      <c r="K43" s="16" t="n">
        <v>88410.7</v>
      </c>
      <c r="L43" s="16" t="n">
        <v>289274.5</v>
      </c>
      <c r="M43" s="20" t="n">
        <f aca="false">K43-G43</f>
        <v>2506.3</v>
      </c>
      <c r="N43" s="15" t="n">
        <f aca="false">L43-H43</f>
        <v>2329.59999999998</v>
      </c>
      <c r="O43" s="20" t="n">
        <f aca="false">M43-N43</f>
        <v>176.700000000026</v>
      </c>
      <c r="P43" s="21" t="n">
        <f aca="false">O43/N43</f>
        <v>0.0758499313186933</v>
      </c>
    </row>
    <row r="44" customFormat="false" ht="24.95" hidden="false" customHeight="true" outlineLevel="0" collapsed="false">
      <c r="A44" s="16" t="n">
        <v>2055</v>
      </c>
      <c r="B44" s="44" t="s">
        <v>43</v>
      </c>
      <c r="C44" s="27" t="s">
        <v>17</v>
      </c>
      <c r="D44" s="26" t="s">
        <v>31</v>
      </c>
      <c r="E44" s="35" t="n">
        <v>44269.3895833333</v>
      </c>
      <c r="F44" s="35" t="n">
        <v>44269.5166666667</v>
      </c>
      <c r="G44" s="16" t="n">
        <v>105925.5</v>
      </c>
      <c r="H44" s="27" t="n">
        <v>364241.1</v>
      </c>
      <c r="I44" s="48" t="n">
        <v>44276</v>
      </c>
      <c r="J44" s="35" t="n">
        <v>44276.3958333333</v>
      </c>
      <c r="K44" s="16" t="n">
        <v>107382.2</v>
      </c>
      <c r="L44" s="16" t="n">
        <v>365589.3</v>
      </c>
      <c r="M44" s="20" t="n">
        <f aca="false">K44-G44</f>
        <v>1456.7</v>
      </c>
      <c r="N44" s="15" t="n">
        <f aca="false">L44-H44</f>
        <v>1348.20000000001</v>
      </c>
      <c r="O44" s="20" t="n">
        <f aca="false">M44-N44</f>
        <v>108.499999999985</v>
      </c>
      <c r="P44" s="21" t="n">
        <f aca="false">O44/N44</f>
        <v>0.0804776739356064</v>
      </c>
    </row>
    <row r="45" customFormat="false" ht="24.95" hidden="false" customHeight="true" outlineLevel="0" collapsed="false">
      <c r="A45" s="16" t="n">
        <v>3052</v>
      </c>
      <c r="B45" s="44" t="s">
        <v>44</v>
      </c>
      <c r="C45" s="27" t="s">
        <v>17</v>
      </c>
      <c r="D45" s="26" t="s">
        <v>31</v>
      </c>
      <c r="E45" s="35" t="n">
        <v>44276.3958333333</v>
      </c>
      <c r="F45" s="35" t="n">
        <v>44276.6388888889</v>
      </c>
      <c r="G45" s="16" t="n">
        <v>91325.6</v>
      </c>
      <c r="H45" s="16" t="n">
        <v>365589.3</v>
      </c>
      <c r="I45" s="48" t="n">
        <v>44282</v>
      </c>
      <c r="J45" s="35" t="n">
        <v>44283.4180555556</v>
      </c>
      <c r="K45" s="16" t="n">
        <v>92393.3</v>
      </c>
      <c r="L45" s="16" t="n">
        <v>366581.6</v>
      </c>
      <c r="M45" s="20" t="n">
        <f aca="false">K45-G45</f>
        <v>1067.7</v>
      </c>
      <c r="N45" s="15" t="n">
        <f aca="false">L45-H45</f>
        <v>992.299999999988</v>
      </c>
      <c r="O45" s="20" t="n">
        <f aca="false">M45-N45</f>
        <v>75.4000000000087</v>
      </c>
      <c r="P45" s="21" t="n">
        <f aca="false">O45/N45</f>
        <v>0.0759850851557086</v>
      </c>
    </row>
    <row r="46" customFormat="false" ht="24" hidden="false" customHeight="true" outlineLevel="0" collapsed="false">
      <c r="A46" s="16" t="n">
        <v>3076</v>
      </c>
      <c r="B46" s="44" t="s">
        <v>45</v>
      </c>
      <c r="C46" s="27" t="s">
        <v>17</v>
      </c>
      <c r="D46" s="26" t="s">
        <v>31</v>
      </c>
      <c r="E46" s="35" t="n">
        <v>44284.3847222222</v>
      </c>
      <c r="F46" s="35" t="n">
        <v>44277.4583333333</v>
      </c>
      <c r="G46" s="45" t="n">
        <v>105231</v>
      </c>
      <c r="H46" s="16" t="n">
        <v>366581.6</v>
      </c>
      <c r="I46" s="48" t="n">
        <v>44288</v>
      </c>
      <c r="J46" s="35" t="n">
        <v>44289.3486111111</v>
      </c>
      <c r="K46" s="16" t="n">
        <v>106049.1</v>
      </c>
      <c r="L46" s="16" t="n">
        <v>367344.6</v>
      </c>
      <c r="M46" s="20" t="n">
        <f aca="false">K46-G46</f>
        <v>818.100000000006</v>
      </c>
      <c r="N46" s="15" t="n">
        <f aca="false">L46-H46</f>
        <v>763</v>
      </c>
      <c r="O46" s="20" t="n">
        <f aca="false">M46-N46</f>
        <v>55.1000000000058</v>
      </c>
      <c r="P46" s="21" t="n">
        <f aca="false">O46/N46</f>
        <v>0.0722149410222881</v>
      </c>
    </row>
    <row r="47" customFormat="false" ht="23" hidden="false" customHeight="true" outlineLevel="0" collapsed="false">
      <c r="A47" s="16" t="n">
        <v>2070</v>
      </c>
      <c r="B47" s="44" t="s">
        <v>30</v>
      </c>
      <c r="C47" s="16" t="s">
        <v>17</v>
      </c>
      <c r="D47" s="26" t="s">
        <v>31</v>
      </c>
      <c r="E47" s="35" t="n">
        <v>44290.3833333333</v>
      </c>
      <c r="F47" s="35" t="n">
        <v>44290.5</v>
      </c>
      <c r="G47" s="16" t="n">
        <v>96887.1</v>
      </c>
      <c r="H47" s="16" t="n">
        <v>367344.6</v>
      </c>
      <c r="I47" s="48" t="n">
        <v>44311</v>
      </c>
      <c r="J47" s="35" t="n">
        <v>44311.3541666667</v>
      </c>
      <c r="K47" s="16" t="n">
        <v>101054.4</v>
      </c>
      <c r="L47" s="16" t="n">
        <v>371233.3</v>
      </c>
      <c r="M47" s="20" t="n">
        <f aca="false">K47-G47</f>
        <v>4167.29999999999</v>
      </c>
      <c r="N47" s="15" t="n">
        <f aca="false">L47-H47</f>
        <v>3888.70000000001</v>
      </c>
      <c r="O47" s="20" t="n">
        <f aca="false">M47-N47</f>
        <v>278.599999999977</v>
      </c>
      <c r="P47" s="21" t="n">
        <f aca="false">O47/N47</f>
        <v>0.0716434798261568</v>
      </c>
    </row>
    <row r="48" customFormat="false" ht="22" hidden="false" customHeight="true" outlineLevel="0" collapsed="false">
      <c r="A48" s="16" t="n">
        <v>2013</v>
      </c>
      <c r="B48" s="58" t="s">
        <v>46</v>
      </c>
      <c r="C48" s="16" t="s">
        <v>17</v>
      </c>
      <c r="D48" s="26" t="s">
        <v>21</v>
      </c>
      <c r="E48" s="35" t="n">
        <v>44300.875</v>
      </c>
      <c r="F48" s="35" t="n">
        <v>44301.6666666667</v>
      </c>
      <c r="G48" s="16" t="n">
        <v>125648.1</v>
      </c>
      <c r="H48" s="16" t="n">
        <v>368788.6</v>
      </c>
      <c r="I48" s="48" t="n">
        <v>44319</v>
      </c>
      <c r="J48" s="35" t="n">
        <v>44319.2104166667</v>
      </c>
      <c r="K48" s="16" t="n">
        <v>129711.2</v>
      </c>
      <c r="L48" s="16" t="n">
        <v>372545.9</v>
      </c>
      <c r="M48" s="20" t="n">
        <f aca="false">K48-G48</f>
        <v>4063.09999999999</v>
      </c>
      <c r="N48" s="15" t="n">
        <f aca="false">L48-H48</f>
        <v>3757.30000000005</v>
      </c>
      <c r="O48" s="20" t="n">
        <f aca="false">M48-N48</f>
        <v>305.799999999945</v>
      </c>
      <c r="P48" s="21" t="n">
        <f aca="false">O48/N48</f>
        <v>0.0813882309104785</v>
      </c>
    </row>
    <row r="49" customFormat="false" ht="22" hidden="false" customHeight="true" outlineLevel="0" collapsed="false">
      <c r="A49" s="16" t="n">
        <v>1016</v>
      </c>
      <c r="B49" s="58" t="s">
        <v>47</v>
      </c>
      <c r="C49" s="16" t="s">
        <v>17</v>
      </c>
      <c r="D49" s="26" t="s">
        <v>18</v>
      </c>
      <c r="E49" s="35" t="n">
        <v>44316.5833333333</v>
      </c>
      <c r="F49" s="35" t="n">
        <v>44309.5625</v>
      </c>
      <c r="G49" s="45" t="n">
        <v>120884.4</v>
      </c>
      <c r="H49" s="16" t="n">
        <v>294094.4</v>
      </c>
      <c r="I49" s="48" t="n">
        <v>44316</v>
      </c>
      <c r="J49" s="35" t="n">
        <v>44316.3930555556</v>
      </c>
      <c r="K49" s="16" t="n">
        <v>122609.9</v>
      </c>
      <c r="L49" s="16" t="n">
        <v>295714.6</v>
      </c>
      <c r="M49" s="20" t="n">
        <f aca="false">K49-G49</f>
        <v>1725.5</v>
      </c>
      <c r="N49" s="15" t="n">
        <f aca="false">L49-H49</f>
        <v>1620.19999999995</v>
      </c>
      <c r="O49" s="20" t="n">
        <f aca="false">M49-N49</f>
        <v>105.300000000047</v>
      </c>
      <c r="P49" s="21" t="n">
        <f aca="false">O49/N49</f>
        <v>0.0649919762992529</v>
      </c>
    </row>
    <row r="50" customFormat="false" ht="22" hidden="false" customHeight="true" outlineLevel="0" collapsed="false">
      <c r="A50" s="16" t="n">
        <v>2049</v>
      </c>
      <c r="B50" s="58" t="s">
        <v>20</v>
      </c>
      <c r="C50" s="16" t="s">
        <v>17</v>
      </c>
      <c r="D50" s="26" t="s">
        <v>31</v>
      </c>
      <c r="E50" s="35" t="n">
        <v>44311.3944444444</v>
      </c>
      <c r="F50" s="35" t="n">
        <v>44311.5625</v>
      </c>
      <c r="G50" s="16" t="n">
        <v>107144.2</v>
      </c>
      <c r="H50" s="16" t="n">
        <v>371233.3</v>
      </c>
      <c r="I50" s="48" t="n">
        <v>44318</v>
      </c>
      <c r="J50" s="35" t="n">
        <v>44318.3513888889</v>
      </c>
      <c r="K50" s="16" t="n">
        <v>108497.8</v>
      </c>
      <c r="L50" s="16" t="n">
        <v>372486.2</v>
      </c>
      <c r="M50" s="20" t="n">
        <f aca="false">K50-G50</f>
        <v>1353.60000000001</v>
      </c>
      <c r="N50" s="15" t="n">
        <f aca="false">L50-H50</f>
        <v>1252.90000000002</v>
      </c>
      <c r="O50" s="20" t="n">
        <f aca="false">M50-N50</f>
        <v>100.699999999983</v>
      </c>
      <c r="P50" s="21" t="n">
        <f aca="false">O50/N50</f>
        <v>0.0803735334024908</v>
      </c>
    </row>
    <row r="51" s="34" customFormat="true" ht="22" hidden="false" customHeight="true" outlineLevel="0" collapsed="false">
      <c r="A51" s="27" t="n">
        <v>2045</v>
      </c>
      <c r="B51" s="59" t="s">
        <v>20</v>
      </c>
      <c r="C51" s="27" t="s">
        <v>17</v>
      </c>
      <c r="D51" s="26" t="s">
        <v>36</v>
      </c>
      <c r="E51" s="42" t="n">
        <v>44317.4375</v>
      </c>
      <c r="F51" s="42" t="n">
        <v>44317.9486111111</v>
      </c>
      <c r="G51" s="51" t="n">
        <v>115089</v>
      </c>
      <c r="H51" s="27" t="n">
        <v>316165.7</v>
      </c>
      <c r="I51" s="49" t="n">
        <v>44324</v>
      </c>
      <c r="J51" s="42" t="n">
        <v>44324.6875</v>
      </c>
      <c r="K51" s="27" t="n">
        <v>116459.4</v>
      </c>
      <c r="L51" s="60" t="n">
        <v>317432</v>
      </c>
      <c r="M51" s="43" t="n">
        <f aca="false">K51-G51</f>
        <v>1370.39999999999</v>
      </c>
      <c r="N51" s="26" t="n">
        <f aca="false">L51-H51</f>
        <v>1266.29999999999</v>
      </c>
      <c r="O51" s="43" t="n">
        <f aca="false">M51-N51</f>
        <v>104.100000000006</v>
      </c>
      <c r="P51" s="52" t="n">
        <f aca="false">O51/N51</f>
        <v>0.0822080075811473</v>
      </c>
      <c r="AMF51" s="0"/>
      <c r="AMG51" s="0"/>
      <c r="AMH51" s="0"/>
      <c r="AMI51" s="0"/>
      <c r="AMJ51" s="0"/>
    </row>
    <row r="52" s="34" customFormat="true" ht="22" hidden="false" customHeight="true" outlineLevel="0" collapsed="false">
      <c r="A52" s="27" t="n">
        <v>2048</v>
      </c>
      <c r="B52" s="59" t="s">
        <v>20</v>
      </c>
      <c r="C52" s="27" t="s">
        <v>17</v>
      </c>
      <c r="D52" s="26" t="s">
        <v>31</v>
      </c>
      <c r="E52" s="42" t="n">
        <v>44318.4513888889</v>
      </c>
      <c r="F52" s="42" t="n">
        <v>44318.5625</v>
      </c>
      <c r="G52" s="27" t="n">
        <v>103923.4</v>
      </c>
      <c r="H52" s="27" t="n">
        <v>372486.2</v>
      </c>
      <c r="I52" s="49" t="n">
        <v>44325</v>
      </c>
      <c r="J52" s="42" t="n">
        <v>44325.3402777778</v>
      </c>
      <c r="K52" s="27" t="n">
        <v>105314.5</v>
      </c>
      <c r="L52" s="51" t="n">
        <v>373772</v>
      </c>
      <c r="M52" s="43" t="n">
        <f aca="false">K52-G52</f>
        <v>1391.10000000001</v>
      </c>
      <c r="N52" s="26" t="n">
        <f aca="false">L52-H52</f>
        <v>1285.79999999999</v>
      </c>
      <c r="O52" s="43" t="n">
        <f aca="false">M52-N52</f>
        <v>105.300000000017</v>
      </c>
      <c r="P52" s="52" t="n">
        <f aca="false">O52/N52</f>
        <v>0.0818945403639901</v>
      </c>
      <c r="AMF52" s="0"/>
      <c r="AMG52" s="0"/>
      <c r="AMH52" s="0"/>
      <c r="AMI52" s="0"/>
      <c r="AMJ52" s="0"/>
    </row>
    <row r="53" customFormat="false" ht="22" hidden="false" customHeight="true" outlineLevel="0" collapsed="false">
      <c r="A53" s="16" t="n">
        <v>2034</v>
      </c>
      <c r="B53" s="58" t="s">
        <v>30</v>
      </c>
      <c r="C53" s="16" t="s">
        <v>17</v>
      </c>
      <c r="D53" s="26" t="s">
        <v>18</v>
      </c>
      <c r="E53" s="35" t="n">
        <v>44316.6666666667</v>
      </c>
      <c r="F53" s="35" t="n">
        <v>44316.4527777778</v>
      </c>
      <c r="G53" s="16" t="n">
        <v>102497.9</v>
      </c>
      <c r="H53" s="16" t="n">
        <v>295714.6</v>
      </c>
      <c r="I53" s="48" t="n">
        <v>44323</v>
      </c>
      <c r="J53" s="35" t="n">
        <v>44323.3541666667</v>
      </c>
      <c r="K53" s="16" t="n">
        <v>103898.7</v>
      </c>
      <c r="L53" s="16" t="n">
        <v>297020.3</v>
      </c>
      <c r="M53" s="20" t="n">
        <f aca="false">K53-G53</f>
        <v>1400.8</v>
      </c>
      <c r="N53" s="15" t="n">
        <f aca="false">L53-H53</f>
        <v>1305.70000000001</v>
      </c>
      <c r="O53" s="20" t="n">
        <f aca="false">M53-N53</f>
        <v>95.0999999999913</v>
      </c>
      <c r="P53" s="21" t="n">
        <f aca="false">O53/N53</f>
        <v>0.0728344949069391</v>
      </c>
    </row>
    <row r="54" customFormat="false" ht="22" hidden="false" customHeight="true" outlineLevel="0" collapsed="false">
      <c r="A54" s="16" t="n">
        <v>6021</v>
      </c>
      <c r="B54" s="58" t="s">
        <v>20</v>
      </c>
      <c r="C54" s="16" t="s">
        <v>17</v>
      </c>
      <c r="D54" s="26" t="s">
        <v>21</v>
      </c>
      <c r="E54" s="35" t="n">
        <v>44319.4166666667</v>
      </c>
      <c r="F54" s="35" t="n">
        <v>44319.6458333333</v>
      </c>
      <c r="G54" s="16" t="n">
        <v>88767.2</v>
      </c>
      <c r="H54" s="16" t="n">
        <v>372545.9</v>
      </c>
      <c r="I54" s="48" t="n">
        <v>44326</v>
      </c>
      <c r="J54" s="35" t="n">
        <v>44326.5416666667</v>
      </c>
      <c r="K54" s="45" t="n">
        <v>90109</v>
      </c>
      <c r="L54" s="16" t="n">
        <v>373802.5</v>
      </c>
      <c r="M54" s="20" t="n">
        <f aca="false">K54-G54</f>
        <v>1341.8</v>
      </c>
      <c r="N54" s="15" t="n">
        <f aca="false">L54-H54</f>
        <v>1256.59999999998</v>
      </c>
      <c r="O54" s="20" t="n">
        <f aca="false">M54-N54</f>
        <v>85.2000000000262</v>
      </c>
      <c r="P54" s="21" t="n">
        <f aca="false">O54/N54</f>
        <v>0.0678020054114498</v>
      </c>
    </row>
    <row r="55" customFormat="false" ht="22" hidden="false" customHeight="true" outlineLevel="0" collapsed="false">
      <c r="A55" s="16" t="n">
        <v>2095</v>
      </c>
      <c r="B55" s="58" t="s">
        <v>48</v>
      </c>
      <c r="C55" s="16" t="s">
        <v>17</v>
      </c>
      <c r="D55" s="26" t="s">
        <v>18</v>
      </c>
      <c r="E55" s="35" t="n">
        <v>44324.4583333333</v>
      </c>
      <c r="F55" s="35" t="n">
        <v>44325.3375</v>
      </c>
      <c r="G55" s="16" t="n">
        <v>111341.7</v>
      </c>
      <c r="H55" s="16" t="n">
        <v>297020.3</v>
      </c>
      <c r="I55" s="48" t="n">
        <v>44332</v>
      </c>
      <c r="J55" s="35" t="n">
        <v>44331.9055555556</v>
      </c>
      <c r="K55" s="16" t="n">
        <v>112674.1</v>
      </c>
      <c r="L55" s="16" t="n">
        <v>298258.5</v>
      </c>
      <c r="M55" s="20" t="n">
        <f aca="false">K55-G55</f>
        <v>1332.40000000001</v>
      </c>
      <c r="N55" s="15" t="n">
        <f aca="false">L55-H55</f>
        <v>1238.20000000001</v>
      </c>
      <c r="O55" s="20" t="n">
        <f aca="false">M55-N55</f>
        <v>94.1999999999971</v>
      </c>
      <c r="P55" s="21" t="n">
        <f aca="false">O55/N55</f>
        <v>0.07607817800032</v>
      </c>
    </row>
    <row r="56" customFormat="false" ht="22" hidden="false" customHeight="true" outlineLevel="0" collapsed="false">
      <c r="A56" s="16" t="n">
        <v>2044</v>
      </c>
      <c r="B56" s="58" t="s">
        <v>20</v>
      </c>
      <c r="C56" s="16" t="s">
        <v>17</v>
      </c>
      <c r="D56" s="15" t="s">
        <v>36</v>
      </c>
      <c r="E56" s="35" t="n">
        <v>44324.6875</v>
      </c>
      <c r="F56" s="35" t="n">
        <v>44324.8673611111</v>
      </c>
      <c r="G56" s="45" t="n">
        <v>108971</v>
      </c>
      <c r="H56" s="61" t="n">
        <v>317432</v>
      </c>
      <c r="I56" s="48" t="n">
        <v>44338</v>
      </c>
      <c r="J56" s="35" t="n">
        <v>44338.6597222222</v>
      </c>
      <c r="K56" s="16" t="n">
        <v>111626.5</v>
      </c>
      <c r="L56" s="16" t="n">
        <v>319883.1</v>
      </c>
      <c r="M56" s="20" t="n">
        <f aca="false">K56-G56</f>
        <v>2655.5</v>
      </c>
      <c r="N56" s="15" t="n">
        <f aca="false">L56-H56</f>
        <v>2451.09999999998</v>
      </c>
      <c r="O56" s="20" t="n">
        <f aca="false">M56-N56</f>
        <v>204.400000000023</v>
      </c>
      <c r="P56" s="21" t="n">
        <f aca="false">O56/N56</f>
        <v>0.0833911305128413</v>
      </c>
    </row>
    <row r="57" customFormat="false" ht="22" hidden="false" customHeight="true" outlineLevel="0" collapsed="false">
      <c r="A57" s="16" t="n">
        <v>2117</v>
      </c>
      <c r="B57" s="58" t="s">
        <v>49</v>
      </c>
      <c r="C57" s="16" t="s">
        <v>17</v>
      </c>
      <c r="D57" s="15" t="s">
        <v>28</v>
      </c>
      <c r="E57" s="35" t="n">
        <v>44237.4902777778</v>
      </c>
      <c r="F57" s="35" t="n">
        <v>44237.64375</v>
      </c>
      <c r="G57" s="16" t="n">
        <v>84616.2</v>
      </c>
      <c r="H57" s="16" t="n">
        <v>311551.6</v>
      </c>
      <c r="I57" s="48" t="n">
        <v>44325</v>
      </c>
      <c r="J57" s="35" t="n">
        <v>44325.3958333333</v>
      </c>
      <c r="K57" s="16" t="n">
        <v>97002.6</v>
      </c>
      <c r="L57" s="16" t="n">
        <v>323041</v>
      </c>
      <c r="M57" s="20" t="n">
        <f aca="false">K57-G57</f>
        <v>12386.4</v>
      </c>
      <c r="N57" s="15" t="n">
        <f aca="false">L57-H57</f>
        <v>11489.4</v>
      </c>
      <c r="O57" s="20" t="n">
        <f aca="false">M57-N57</f>
        <v>896.999999999986</v>
      </c>
      <c r="P57" s="21" t="n">
        <f aca="false">O57/N57</f>
        <v>0.0780719619823475</v>
      </c>
    </row>
    <row r="58" customFormat="false" ht="22" hidden="false" customHeight="true" outlineLevel="0" collapsed="false">
      <c r="A58" s="16" t="n">
        <v>2052</v>
      </c>
      <c r="B58" s="58" t="s">
        <v>20</v>
      </c>
      <c r="C58" s="16" t="s">
        <v>17</v>
      </c>
      <c r="D58" s="15" t="s">
        <v>28</v>
      </c>
      <c r="E58" s="35" t="n">
        <v>44325.5833333333</v>
      </c>
      <c r="F58" s="35" t="n">
        <v>44325.8583333333</v>
      </c>
      <c r="G58" s="45" t="n">
        <v>112912</v>
      </c>
      <c r="H58" s="45" t="n">
        <v>323041</v>
      </c>
      <c r="I58" s="48" t="n">
        <v>44332</v>
      </c>
      <c r="J58" s="35" t="n">
        <v>44332.5993055556</v>
      </c>
      <c r="K58" s="16" t="n">
        <v>114255.3</v>
      </c>
      <c r="L58" s="16" t="n">
        <v>324277.8</v>
      </c>
      <c r="M58" s="20" t="n">
        <f aca="false">K58-G58</f>
        <v>1343.3</v>
      </c>
      <c r="N58" s="15" t="n">
        <f aca="false">L58-H58</f>
        <v>1236.79999999999</v>
      </c>
      <c r="O58" s="20" t="n">
        <f aca="false">M58-N58</f>
        <v>106.500000000015</v>
      </c>
      <c r="P58" s="21" t="n">
        <f aca="false">O58/N58</f>
        <v>0.0861093143596504</v>
      </c>
    </row>
    <row r="59" customFormat="false" ht="22" hidden="false" customHeight="true" outlineLevel="0" collapsed="false">
      <c r="A59" s="16" t="n">
        <v>2082</v>
      </c>
      <c r="B59" s="58" t="s">
        <v>50</v>
      </c>
      <c r="C59" s="16" t="s">
        <v>17</v>
      </c>
      <c r="D59" s="26" t="s">
        <v>31</v>
      </c>
      <c r="E59" s="35" t="n">
        <v>44325.6111111111</v>
      </c>
      <c r="F59" s="35" t="n">
        <v>44325.6048611111</v>
      </c>
      <c r="G59" s="16" t="n">
        <v>109309.3</v>
      </c>
      <c r="H59" s="51" t="n">
        <v>373772</v>
      </c>
      <c r="I59" s="48" t="n">
        <v>44328</v>
      </c>
      <c r="J59" s="35" t="n">
        <v>44328.8270833333</v>
      </c>
      <c r="K59" s="16" t="n">
        <v>109787.4</v>
      </c>
      <c r="L59" s="16" t="n">
        <v>374212.4</v>
      </c>
      <c r="M59" s="20" t="n">
        <f aca="false">K59-G59</f>
        <v>478.099999999991</v>
      </c>
      <c r="N59" s="15" t="n">
        <f aca="false">L59-H59</f>
        <v>440.400000000023</v>
      </c>
      <c r="O59" s="20" t="n">
        <f aca="false">M59-N59</f>
        <v>37.699999999968</v>
      </c>
      <c r="P59" s="21" t="n">
        <f aca="false">O59/N59</f>
        <v>0.0856039963668619</v>
      </c>
    </row>
    <row r="60" customFormat="false" ht="22" hidden="false" customHeight="true" outlineLevel="0" collapsed="false">
      <c r="A60" s="62" t="n">
        <v>4026</v>
      </c>
      <c r="B60" s="58" t="s">
        <v>30</v>
      </c>
      <c r="C60" s="16" t="s">
        <v>17</v>
      </c>
      <c r="D60" s="26" t="s">
        <v>21</v>
      </c>
      <c r="E60" s="35" t="n">
        <v>44327.4375</v>
      </c>
      <c r="F60" s="35" t="n">
        <v>44327.8631944444</v>
      </c>
      <c r="G60" s="16" t="n">
        <v>110316.4</v>
      </c>
      <c r="H60" s="16" t="n">
        <v>373802.5</v>
      </c>
      <c r="I60" s="48" t="n">
        <v>44341</v>
      </c>
      <c r="J60" s="35" t="n">
        <v>44341.59375</v>
      </c>
      <c r="K60" s="16" t="n">
        <v>113006.2</v>
      </c>
      <c r="L60" s="16" t="n">
        <v>376312.4</v>
      </c>
      <c r="M60" s="20" t="n">
        <f aca="false">K60-G60</f>
        <v>2689.8</v>
      </c>
      <c r="N60" s="15" t="n">
        <f aca="false">L60-H60</f>
        <v>2509.90000000002</v>
      </c>
      <c r="O60" s="20" t="n">
        <f aca="false">M60-N60</f>
        <v>179.89999999998</v>
      </c>
      <c r="P60" s="21" t="n">
        <f aca="false">O60/N60</f>
        <v>0.0716761623968995</v>
      </c>
    </row>
    <row r="61" customFormat="false" ht="22" hidden="false" customHeight="true" outlineLevel="0" collapsed="false">
      <c r="A61" s="62" t="n">
        <v>3115</v>
      </c>
      <c r="B61" s="58" t="s">
        <v>43</v>
      </c>
      <c r="C61" s="16" t="s">
        <v>17</v>
      </c>
      <c r="D61" s="15" t="s">
        <v>28</v>
      </c>
      <c r="E61" s="35" t="n">
        <v>44334.6458333333</v>
      </c>
      <c r="F61" s="35" t="n">
        <v>44334.9486111111</v>
      </c>
      <c r="G61" s="16" t="n">
        <v>97215.8</v>
      </c>
      <c r="H61" s="16" t="n">
        <v>324277.8</v>
      </c>
      <c r="I61" s="48" t="n">
        <v>44341</v>
      </c>
      <c r="J61" s="35" t="n">
        <v>44341.6618055556</v>
      </c>
      <c r="K61" s="16" t="n">
        <v>98755.6</v>
      </c>
      <c r="L61" s="16" t="n">
        <v>325708.7</v>
      </c>
      <c r="M61" s="20" t="n">
        <f aca="false">K61-G61</f>
        <v>1539.8</v>
      </c>
      <c r="N61" s="15" t="n">
        <f aca="false">L61-H61</f>
        <v>1430.90000000002</v>
      </c>
      <c r="O61" s="20" t="n">
        <f aca="false">M61-N61</f>
        <v>108.89999999998</v>
      </c>
      <c r="P61" s="21" t="n">
        <f aca="false">O61/N61</f>
        <v>0.0761059473058759</v>
      </c>
    </row>
    <row r="62" customFormat="false" ht="22" hidden="false" customHeight="true" outlineLevel="0" collapsed="false">
      <c r="A62" s="62" t="n">
        <v>2006</v>
      </c>
      <c r="B62" s="15"/>
      <c r="C62" s="16" t="s">
        <v>17</v>
      </c>
      <c r="D62" s="26" t="s">
        <v>31</v>
      </c>
      <c r="E62" s="35" t="n">
        <v>44329.5972222222</v>
      </c>
      <c r="F62" s="35" t="n">
        <v>44329.6736111111</v>
      </c>
      <c r="G62" s="16" t="n">
        <v>123474.7</v>
      </c>
      <c r="H62" s="16" t="n">
        <v>374212.4</v>
      </c>
      <c r="I62" s="48" t="n">
        <v>44336</v>
      </c>
      <c r="J62" s="35" t="n">
        <v>44336.34375</v>
      </c>
      <c r="K62" s="16" t="n">
        <v>125198.6</v>
      </c>
      <c r="L62" s="16" t="n">
        <v>375822.3</v>
      </c>
      <c r="M62" s="20" t="n">
        <f aca="false">K62-G62</f>
        <v>1723.90000000001</v>
      </c>
      <c r="N62" s="15" t="n">
        <f aca="false">L62-H62</f>
        <v>1609.89999999997</v>
      </c>
      <c r="O62" s="20" t="n">
        <f aca="false">M62-N62</f>
        <v>114.000000000044</v>
      </c>
      <c r="P62" s="21" t="n">
        <f aca="false">O62/N62</f>
        <v>0.0708118516678341</v>
      </c>
    </row>
    <row r="63" customFormat="false" ht="13.8" hidden="false" customHeight="false" outlineLevel="0" collapsed="false">
      <c r="O63" s="5" t="s">
        <v>51</v>
      </c>
      <c r="P63" s="6" t="n">
        <f aca="false">MAX(P3:P62)</f>
        <v>0.116133082234777</v>
      </c>
    </row>
    <row r="64" customFormat="false" ht="13.8" hidden="false" customHeight="false" outlineLevel="0" collapsed="false">
      <c r="O64" s="5" t="s">
        <v>52</v>
      </c>
      <c r="P64" s="6" t="n">
        <f aca="false">MIN(P3,P62)</f>
        <v>0.0633739958345211</v>
      </c>
    </row>
    <row r="65" customFormat="false" ht="13.8" hidden="false" customHeight="false" outlineLevel="0" collapsed="false">
      <c r="O65" s="5" t="s">
        <v>53</v>
      </c>
      <c r="P65" s="6" t="n">
        <f aca="false">AVERAGE(P3:P62)</f>
        <v>0.081290264289833</v>
      </c>
      <c r="Q65" s="6" t="n">
        <f aca="false">P65-P66</f>
        <v>0.0700917871237573</v>
      </c>
      <c r="R65" s="6" t="n">
        <f aca="false">P65+P66</f>
        <v>0.0924887414559088</v>
      </c>
    </row>
    <row r="66" customFormat="false" ht="13.8" hidden="false" customHeight="false" outlineLevel="0" collapsed="false">
      <c r="O66" s="5" t="s">
        <v>54</v>
      </c>
      <c r="P66" s="6" t="n">
        <f aca="false">STDEV(P3:P62)</f>
        <v>0.0111984771660757</v>
      </c>
      <c r="Q66" s="6" t="n">
        <f aca="false">P65-P66*2</f>
        <v>0.0588933099576815</v>
      </c>
      <c r="R66" s="6" t="n">
        <f aca="false">P65+P66*2</f>
        <v>0.103687218621985</v>
      </c>
    </row>
    <row r="99" customFormat="false" ht="13.8" hidden="false" customHeight="true" outlineLevel="0" collapsed="false">
      <c r="C99" s="63" t="s">
        <v>55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</row>
    <row r="100" customFormat="false" ht="13.8" hidden="false" customHeight="false" outlineLevel="0" collapsed="false"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</row>
    <row r="101" customFormat="false" ht="13.8" hidden="false" customHeight="false" outlineLevel="0" collapsed="false"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</row>
    <row r="102" customFormat="false" ht="13.8" hidden="false" customHeight="false" outlineLevel="0" collapsed="false"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</row>
    <row r="103" customFormat="false" ht="13.8" hidden="false" customHeight="false" outlineLevel="0" collapsed="false"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</row>
    <row r="104" customFormat="false" ht="13.8" hidden="false" customHeight="false" outlineLevel="0" collapsed="false"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</row>
    <row r="105" customFormat="false" ht="13.8" hidden="false" customHeight="false" outlineLevel="0" collapsed="false"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</row>
  </sheetData>
  <autoFilter ref="A1:P62"/>
  <mergeCells count="2">
    <mergeCell ref="A1:P1"/>
    <mergeCell ref="C99:P105"/>
  </mergeCells>
  <conditionalFormatting sqref="A60:A62">
    <cfRule type="duplicateValues" priority="2" aboveAverage="0" equalAverage="0" bottom="0" percent="0" rank="0" text="" dxfId="0"/>
    <cfRule type="duplicateValues" priority="3" aboveAverage="0" equalAverage="0" bottom="0" percent="0" rank="0" text="" dxfId="0"/>
    <cfRule type="duplicateValues" priority="4" aboveAverage="0" equalAverage="0" bottom="0" percent="0" rank="0" text="" dxfId="0"/>
    <cfRule type="duplicateValues" priority="5" aboveAverage="0" equalAverage="0" bottom="0" percent="0" rank="0" text="" dxfId="0"/>
    <cfRule type="duplicateValues" priority="6" aboveAverage="0" equalAverage="0" bottom="0" percent="0" rank="0" text="" dxfId="0"/>
    <cfRule type="duplicateValues" priority="7" aboveAverage="0" equalAverage="0" bottom="0" percent="0" rank="0" text="" dxfId="0"/>
    <cfRule type="duplicateValues" priority="8" aboveAverage="0" equalAverage="0" bottom="0" percent="0" rank="0" text="" dxfId="0"/>
    <cfRule type="duplicateValues" priority="9" aboveAverage="0" equalAverage="0" bottom="0" percent="0" rank="0" text="" dxfId="0"/>
    <cfRule type="duplicateValues" priority="10" aboveAverage="0" equalAverage="0" bottom="0" percent="0" rank="0" text="" dxfId="0"/>
    <cfRule type="duplicateValues" priority="11" aboveAverage="0" equalAverage="0" bottom="0" percent="0" rank="0" text="" dxfId="0"/>
    <cfRule type="duplicateValues" priority="12" aboveAverage="0" equalAverage="0" bottom="0" percent="0" rank="0" text="" dxfId="0"/>
    <cfRule type="duplicateValues" priority="13" aboveAverage="0" equalAverage="0" bottom="0" percent="0" rank="0" text="" dxfId="0"/>
    <cfRule type="duplicateValues" priority="14" aboveAverage="0" equalAverage="0" bottom="0" percent="0" rank="0" text="" dxfId="0"/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00390625" defaultRowHeight="13.5" zeroHeight="false" outlineLevelRow="0" outlineLevelCol="0"/>
  <sheetData>
    <row r="2" customFormat="false" ht="13.5" hidden="false" customHeight="false" outlineLevel="0" collapsed="false">
      <c r="A2" s="22" t="n">
        <v>2062</v>
      </c>
    </row>
    <row r="3" customFormat="false" ht="13.5" hidden="false" customHeight="false" outlineLevel="0" collapsed="false">
      <c r="A3" s="22" t="n">
        <v>3117</v>
      </c>
    </row>
    <row r="4" customFormat="false" ht="13.5" hidden="false" customHeight="false" outlineLevel="0" collapsed="false">
      <c r="A4" s="22" t="n">
        <v>6013</v>
      </c>
    </row>
    <row r="5" customFormat="false" ht="13.5" hidden="false" customHeight="false" outlineLevel="0" collapsed="false">
      <c r="A5" s="22" t="n">
        <v>1023</v>
      </c>
    </row>
    <row r="6" customFormat="false" ht="13.5" hidden="false" customHeight="false" outlineLevel="0" collapsed="false">
      <c r="A6" s="22" t="n">
        <v>1017</v>
      </c>
    </row>
    <row r="7" customFormat="false" ht="13.5" hidden="false" customHeight="false" outlineLevel="0" collapsed="false">
      <c r="A7" s="22" t="n">
        <v>2053</v>
      </c>
    </row>
    <row r="8" customFormat="false" ht="13.5" hidden="false" customHeight="false" outlineLevel="0" collapsed="false">
      <c r="A8" s="22" t="n">
        <v>2107</v>
      </c>
    </row>
    <row r="9" customFormat="false" ht="13.5" hidden="false" customHeight="false" outlineLevel="0" collapsed="false">
      <c r="A9" s="22" t="n">
        <v>1008</v>
      </c>
    </row>
    <row r="10" customFormat="false" ht="13.5" hidden="false" customHeight="false" outlineLevel="0" collapsed="false">
      <c r="A10" s="22" t="n">
        <v>4011</v>
      </c>
    </row>
    <row r="11" customFormat="false" ht="13.5" hidden="false" customHeight="false" outlineLevel="0" collapsed="false">
      <c r="A11" s="22" t="n">
        <v>1023</v>
      </c>
    </row>
    <row r="12" customFormat="false" ht="13.5" hidden="false" customHeight="false" outlineLevel="0" collapsed="false">
      <c r="A12" s="22" t="n">
        <v>1023</v>
      </c>
    </row>
    <row r="13" customFormat="false" ht="13.5" hidden="false" customHeight="false" outlineLevel="0" collapsed="false">
      <c r="A13" s="22" t="n">
        <v>2028</v>
      </c>
    </row>
    <row r="14" customFormat="false" ht="13.5" hidden="false" customHeight="false" outlineLevel="0" collapsed="false">
      <c r="A14" s="22" t="n">
        <v>2051</v>
      </c>
    </row>
    <row r="15" customFormat="false" ht="13.5" hidden="false" customHeight="false" outlineLevel="0" collapsed="false">
      <c r="A15" s="22" t="n">
        <v>2068</v>
      </c>
    </row>
    <row r="16" customFormat="false" ht="13.5" hidden="false" customHeight="false" outlineLevel="0" collapsed="false">
      <c r="A16" s="22" t="n">
        <v>1053</v>
      </c>
    </row>
    <row r="17" customFormat="false" ht="13.5" hidden="false" customHeight="false" outlineLevel="0" collapsed="false">
      <c r="A17" s="22" t="n">
        <v>2087</v>
      </c>
    </row>
    <row r="18" customFormat="false" ht="13.5" hidden="false" customHeight="false" outlineLevel="0" collapsed="false">
      <c r="A18" s="22" t="n">
        <v>2051</v>
      </c>
    </row>
    <row r="19" customFormat="false" ht="13.5" hidden="false" customHeight="false" outlineLevel="0" collapsed="false">
      <c r="A19" s="22" t="n">
        <v>1053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2020-12-19T01:20:00Z</dcterms:created>
  <dc:creator>xsj</dc:creator>
  <dc:description/>
  <dc:language>zh-CN</dc:language>
  <cp:lastModifiedBy/>
  <dcterms:modified xsi:type="dcterms:W3CDTF">2021-05-27T09:22:24Z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D4876A2BC20A4CB2992A0FFD3ECA21E6</vt:lpwstr>
  </property>
  <property fmtid="{D5CDD505-2E9C-101B-9397-08002B2CF9AE}" pid="3" name="KSOProductBuildVer">
    <vt:lpwstr>2052-11.1.0.10495</vt:lpwstr>
  </property>
</Properties>
</file>